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ac9864830e7284/Documents/2022-23 OIL AND GAS AUDIT/Neiti Templates-submitted/Final Report/Gender^0Employment/"/>
    </mc:Choice>
  </mc:AlternateContent>
  <xr:revisionPtr revIDLastSave="1" documentId="8_{9B7209A7-CB93-4697-B8B2-96826706B0BB}" xr6:coauthVersionLast="47" xr6:coauthVersionMax="47" xr10:uidLastSave="{32CAA221-E203-4A4A-BED6-712DE2057F59}"/>
  <bookViews>
    <workbookView xWindow="-110" yWindow="-110" windowWidth="19420" windowHeight="10420" xr2:uid="{E082FFA2-E1BA-40A7-9AF3-1F7C975C24DD}"/>
  </bookViews>
  <sheets>
    <sheet name="Summary Gender 2022" sheetId="1" r:id="rId1"/>
    <sheet name="Amni" sheetId="26" r:id="rId2"/>
    <sheet name="Aradel" sheetId="25" r:id="rId3"/>
    <sheet name="Belema" sheetId="24" r:id="rId4"/>
    <sheet name="Brittania U" sheetId="22" r:id="rId5"/>
    <sheet name="Chorus" sheetId="31" r:id="rId6"/>
    <sheet name="Elcrest" sheetId="3" r:id="rId7"/>
    <sheet name="Energia" sheetId="20" r:id="rId8"/>
    <sheet name="Equinor" sheetId="4" r:id="rId9"/>
    <sheet name="Esso" sheetId="19" r:id="rId10"/>
    <sheet name="Excel" sheetId="18" r:id="rId11"/>
    <sheet name="Famfa" sheetId="5" r:id="rId12"/>
    <sheet name="First E&amp;P" sheetId="17" r:id="rId13"/>
    <sheet name="FHN" sheetId="6" r:id="rId14"/>
    <sheet name="Frontier Oil" sheetId="16" r:id="rId15"/>
    <sheet name="Mid-Western" sheetId="23" r:id="rId16"/>
    <sheet name="MPN" sheetId="15" r:id="rId17"/>
    <sheet name="NAOC" sheetId="21" r:id="rId18"/>
    <sheet name="ND Western" sheetId="7" r:id="rId19"/>
    <sheet name="Newcross E&amp;P" sheetId="28" r:id="rId20"/>
    <sheet name="Oriental" sheetId="33" r:id="rId21"/>
    <sheet name="Pillar" sheetId="32" r:id="rId22"/>
    <sheet name="Platform" sheetId="35" r:id="rId23"/>
    <sheet name="Prime 127" sheetId="8" r:id="rId24"/>
    <sheet name="Prime 130" sheetId="9" r:id="rId25"/>
    <sheet name="SNEPCO" sheetId="27" r:id="rId26"/>
    <sheet name="SPDC" sheetId="29" r:id="rId27"/>
    <sheet name="Shoreline" sheetId="13" r:id="rId28"/>
    <sheet name="SINOPEC" sheetId="14" r:id="rId29"/>
    <sheet name="South Atantic" sheetId="10" r:id="rId30"/>
    <sheet name="SGORL" sheetId="12" r:id="rId31"/>
    <sheet name="SEEPCO" sheetId="11" r:id="rId32"/>
    <sheet name="Universal" sheetId="37" r:id="rId33"/>
    <sheet name="Yinka" sheetId="30" r:id="rId34"/>
    <sheet name="NEPL" sheetId="38" r:id="rId35"/>
  </sheets>
  <externalReferences>
    <externalReference r:id="rId36"/>
    <externalReference r:id="rId37"/>
    <externalReference r:id="rId38"/>
  </externalReferences>
  <definedNames>
    <definedName name="_xlnm._FilterDatabase" localSheetId="0" hidden="1">'Summary Gender 2022'!$A$1:$AC$69</definedName>
    <definedName name="_ftn1" localSheetId="0">'Summary Gender 2022'!#REF!</definedName>
    <definedName name="_ftn2" localSheetId="0">'Summary Gender 2022'!#REF!</definedName>
    <definedName name="_ftnref1" localSheetId="0">'Summary Gender 2022'!$D$91</definedName>
    <definedName name="_ftnref2" localSheetId="0">'Summary Gender 2022'!$F$91</definedName>
    <definedName name="Chooseoption">[1]Sheet1!$B$3:$B$4</definedName>
    <definedName name="Company">[2]Introduction!#REF!</definedName>
    <definedName name="_xlnm.Print_Area" localSheetId="34">NEPL!$B$1:$M$24</definedName>
    <definedName name="_xlnm.Print_Titles" localSheetId="34">NEPL!$18:$18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3" i="1" l="1"/>
  <c r="L93" i="1"/>
  <c r="J93" i="1"/>
  <c r="I93" i="1"/>
  <c r="G93" i="1"/>
  <c r="F93" i="1"/>
  <c r="E93" i="1"/>
  <c r="D93" i="1"/>
  <c r="M96" i="1"/>
  <c r="L96" i="1"/>
  <c r="J96" i="1"/>
  <c r="I96" i="1"/>
  <c r="G96" i="1"/>
  <c r="F96" i="1"/>
  <c r="E96" i="1"/>
  <c r="D96" i="1"/>
  <c r="H96" i="1" s="1"/>
  <c r="M99" i="1"/>
  <c r="L99" i="1"/>
  <c r="J99" i="1"/>
  <c r="I99" i="1"/>
  <c r="G99" i="1"/>
  <c r="F99" i="1"/>
  <c r="H99" i="1" s="1"/>
  <c r="E99" i="1"/>
  <c r="D99" i="1"/>
  <c r="M102" i="1"/>
  <c r="L102" i="1"/>
  <c r="K102" i="1"/>
  <c r="J102" i="1"/>
  <c r="I102" i="1"/>
  <c r="G102" i="1"/>
  <c r="F102" i="1"/>
  <c r="E102" i="1"/>
  <c r="D102" i="1"/>
  <c r="H101" i="1"/>
  <c r="I101" i="1"/>
  <c r="J101" i="1"/>
  <c r="K101" i="1"/>
  <c r="L101" i="1"/>
  <c r="M101" i="1"/>
  <c r="N101" i="1"/>
  <c r="E101" i="1"/>
  <c r="F101" i="1"/>
  <c r="G101" i="1"/>
  <c r="D101" i="1"/>
  <c r="M98" i="1"/>
  <c r="L98" i="1"/>
  <c r="J98" i="1"/>
  <c r="I98" i="1"/>
  <c r="E98" i="1"/>
  <c r="F98" i="1"/>
  <c r="G98" i="1"/>
  <c r="D98" i="1"/>
  <c r="M95" i="1"/>
  <c r="L95" i="1"/>
  <c r="J95" i="1"/>
  <c r="I95" i="1"/>
  <c r="K95" i="1" s="1"/>
  <c r="E95" i="1"/>
  <c r="F95" i="1"/>
  <c r="G95" i="1"/>
  <c r="D95" i="1"/>
  <c r="N93" i="1"/>
  <c r="N95" i="1"/>
  <c r="N96" i="1"/>
  <c r="N98" i="1"/>
  <c r="N99" i="1"/>
  <c r="N102" i="1"/>
  <c r="N92" i="1"/>
  <c r="M92" i="1"/>
  <c r="L92" i="1"/>
  <c r="H93" i="1"/>
  <c r="H95" i="1"/>
  <c r="H98" i="1"/>
  <c r="H102" i="1"/>
  <c r="K93" i="1"/>
  <c r="K96" i="1"/>
  <c r="K98" i="1"/>
  <c r="K99" i="1"/>
  <c r="K92" i="1"/>
  <c r="J92" i="1"/>
  <c r="I92" i="1"/>
  <c r="H92" i="1"/>
  <c r="E92" i="1"/>
  <c r="F92" i="1"/>
  <c r="G92" i="1"/>
  <c r="E37" i="38" l="1"/>
  <c r="D37" i="38"/>
  <c r="C37" i="38"/>
  <c r="C13" i="38"/>
  <c r="C11" i="38"/>
  <c r="C9" i="38"/>
  <c r="Y64" i="1" l="1"/>
  <c r="X64" i="1"/>
  <c r="W64" i="1"/>
  <c r="V64" i="1"/>
  <c r="F64" i="1"/>
  <c r="K45" i="37"/>
  <c r="H45" i="37"/>
  <c r="E45" i="37"/>
  <c r="D45" i="37"/>
  <c r="C45" i="37"/>
  <c r="W44" i="37"/>
  <c r="T44" i="37"/>
  <c r="Q44" i="37"/>
  <c r="M44" i="37"/>
  <c r="J44" i="37"/>
  <c r="G44" i="37"/>
  <c r="W38" i="37"/>
  <c r="T38" i="37"/>
  <c r="Q38" i="37"/>
  <c r="M38" i="37"/>
  <c r="J38" i="37"/>
  <c r="G38" i="37"/>
  <c r="W33" i="37"/>
  <c r="T33" i="37"/>
  <c r="Q33" i="37"/>
  <c r="M33" i="37"/>
  <c r="J33" i="37"/>
  <c r="G33" i="37"/>
  <c r="K21" i="37"/>
  <c r="G21" i="37"/>
  <c r="C21" i="37"/>
  <c r="K19" i="37"/>
  <c r="G19" i="37"/>
  <c r="C19" i="37"/>
  <c r="K17" i="37"/>
  <c r="G17" i="37"/>
  <c r="C17" i="37"/>
  <c r="C15" i="37"/>
  <c r="C13" i="37"/>
  <c r="C11" i="37"/>
  <c r="C9" i="37"/>
  <c r="W49" i="1" l="1"/>
  <c r="V49" i="1"/>
  <c r="O49" i="1"/>
  <c r="N49" i="1"/>
  <c r="G49" i="1"/>
  <c r="F49" i="1"/>
  <c r="K45" i="35"/>
  <c r="H45" i="35"/>
  <c r="E45" i="35"/>
  <c r="D45" i="35"/>
  <c r="C45" i="35"/>
  <c r="W44" i="35"/>
  <c r="T44" i="35"/>
  <c r="J44" i="35"/>
  <c r="K19" i="35" s="1"/>
  <c r="G44" i="35"/>
  <c r="W38" i="35"/>
  <c r="T38" i="35"/>
  <c r="J38" i="35"/>
  <c r="G38" i="35"/>
  <c r="W33" i="35"/>
  <c r="T33" i="35"/>
  <c r="J33" i="35"/>
  <c r="C19" i="35" s="1"/>
  <c r="G33" i="35"/>
  <c r="K21" i="35"/>
  <c r="G21" i="35"/>
  <c r="C21" i="35"/>
  <c r="G19" i="35"/>
  <c r="K17" i="35"/>
  <c r="G17" i="35"/>
  <c r="C17" i="35"/>
  <c r="C15" i="35"/>
  <c r="V47" i="1" l="1"/>
  <c r="N47" i="1"/>
  <c r="F47" i="1"/>
  <c r="K45" i="33"/>
  <c r="H45" i="33"/>
  <c r="E45" i="33"/>
  <c r="D45" i="33"/>
  <c r="C45" i="33"/>
  <c r="W44" i="33"/>
  <c r="T44" i="33"/>
  <c r="Q44" i="33"/>
  <c r="M44" i="33"/>
  <c r="J44" i="33"/>
  <c r="G44" i="33"/>
  <c r="W38" i="33"/>
  <c r="T38" i="33"/>
  <c r="Q38" i="33"/>
  <c r="M38" i="33"/>
  <c r="G21" i="33" s="1"/>
  <c r="J38" i="33"/>
  <c r="G38" i="33"/>
  <c r="W33" i="33"/>
  <c r="T33" i="33"/>
  <c r="Q33" i="33"/>
  <c r="M33" i="33"/>
  <c r="C21" i="33" s="1"/>
  <c r="J33" i="33"/>
  <c r="G33" i="33"/>
  <c r="K21" i="33"/>
  <c r="K19" i="33"/>
  <c r="G19" i="33"/>
  <c r="C19" i="33"/>
  <c r="K17" i="33"/>
  <c r="G17" i="33"/>
  <c r="C17" i="33"/>
  <c r="C15" i="33"/>
  <c r="K45" i="32"/>
  <c r="H45" i="32"/>
  <c r="E45" i="32"/>
  <c r="D45" i="32"/>
  <c r="C45" i="32"/>
  <c r="W44" i="32"/>
  <c r="T44" i="32"/>
  <c r="Q44" i="32"/>
  <c r="M44" i="32"/>
  <c r="J44" i="32"/>
  <c r="G44" i="32"/>
  <c r="W38" i="32"/>
  <c r="T38" i="32"/>
  <c r="Q38" i="32"/>
  <c r="M38" i="32"/>
  <c r="J38" i="32"/>
  <c r="G19" i="32" s="1"/>
  <c r="G38" i="32"/>
  <c r="W33" i="32"/>
  <c r="T33" i="32"/>
  <c r="Q33" i="32"/>
  <c r="M33" i="32"/>
  <c r="J33" i="32"/>
  <c r="G33" i="32"/>
  <c r="K21" i="32"/>
  <c r="G21" i="32"/>
  <c r="C21" i="32"/>
  <c r="K19" i="32"/>
  <c r="C19" i="32"/>
  <c r="K17" i="32"/>
  <c r="G17" i="32"/>
  <c r="C17" i="32"/>
  <c r="C15" i="32"/>
  <c r="C13" i="32"/>
  <c r="Y13" i="1" l="1"/>
  <c r="X13" i="1"/>
  <c r="W13" i="1"/>
  <c r="V13" i="1"/>
  <c r="Q13" i="1"/>
  <c r="P13" i="1"/>
  <c r="H13" i="1"/>
  <c r="M45" i="31"/>
  <c r="J45" i="31"/>
  <c r="G45" i="31"/>
  <c r="F45" i="31"/>
  <c r="E45" i="31"/>
  <c r="D45" i="31"/>
  <c r="C45" i="31"/>
  <c r="Y44" i="31"/>
  <c r="V44" i="31"/>
  <c r="S44" i="31"/>
  <c r="O44" i="31"/>
  <c r="L44" i="31"/>
  <c r="M19" i="31" s="1"/>
  <c r="I44" i="31"/>
  <c r="Y38" i="31"/>
  <c r="V38" i="31"/>
  <c r="S38" i="31"/>
  <c r="O38" i="31"/>
  <c r="L38" i="31"/>
  <c r="I38" i="31"/>
  <c r="Y33" i="31"/>
  <c r="V33" i="31"/>
  <c r="S33" i="31"/>
  <c r="O33" i="31"/>
  <c r="L33" i="31"/>
  <c r="C19" i="31" s="1"/>
  <c r="I33" i="31"/>
  <c r="M21" i="31"/>
  <c r="I21" i="31"/>
  <c r="C21" i="31"/>
  <c r="I19" i="31"/>
  <c r="M17" i="31"/>
  <c r="I17" i="31"/>
  <c r="C17" i="31"/>
  <c r="C15" i="31"/>
  <c r="X66" i="1" l="1"/>
  <c r="Q66" i="1"/>
  <c r="P66" i="1"/>
  <c r="H66" i="1"/>
  <c r="F66" i="1"/>
  <c r="K45" i="30"/>
  <c r="H45" i="30"/>
  <c r="D45" i="30"/>
  <c r="W44" i="30"/>
  <c r="T44" i="30"/>
  <c r="Q44" i="30"/>
  <c r="M44" i="30"/>
  <c r="J44" i="30"/>
  <c r="G44" i="30"/>
  <c r="W38" i="30"/>
  <c r="T38" i="30"/>
  <c r="Q38" i="30"/>
  <c r="M38" i="30"/>
  <c r="J38" i="30"/>
  <c r="G38" i="30"/>
  <c r="W33" i="30"/>
  <c r="T33" i="30"/>
  <c r="Q33" i="30"/>
  <c r="M33" i="30"/>
  <c r="J33" i="30"/>
  <c r="G33" i="30"/>
  <c r="K21" i="30"/>
  <c r="G21" i="30"/>
  <c r="C21" i="30"/>
  <c r="K19" i="30"/>
  <c r="G19" i="30"/>
  <c r="C19" i="30"/>
  <c r="K17" i="30"/>
  <c r="G17" i="30"/>
  <c r="C17" i="30"/>
  <c r="C15" i="30"/>
  <c r="AA54" i="1" l="1"/>
  <c r="Z54" i="1"/>
  <c r="W54" i="1"/>
  <c r="V54" i="1"/>
  <c r="S54" i="1"/>
  <c r="R54" i="1"/>
  <c r="Q54" i="1"/>
  <c r="P54" i="1"/>
  <c r="O54" i="1"/>
  <c r="N54" i="1"/>
  <c r="K54" i="1"/>
  <c r="J54" i="1"/>
  <c r="G54" i="1"/>
  <c r="F54" i="1"/>
  <c r="M45" i="29"/>
  <c r="L45" i="29"/>
  <c r="K45" i="29"/>
  <c r="H45" i="29"/>
  <c r="E45" i="29"/>
  <c r="C45" i="29"/>
  <c r="W44" i="29"/>
  <c r="T44" i="29"/>
  <c r="Q44" i="29"/>
  <c r="M44" i="29"/>
  <c r="J43" i="29"/>
  <c r="G43" i="29"/>
  <c r="J42" i="29"/>
  <c r="J44" i="29" s="1"/>
  <c r="K19" i="29" s="1"/>
  <c r="G42" i="29"/>
  <c r="G44" i="29" s="1"/>
  <c r="K17" i="29" s="1"/>
  <c r="J41" i="29"/>
  <c r="G41" i="29"/>
  <c r="W38" i="29"/>
  <c r="T38" i="29"/>
  <c r="Q38" i="29"/>
  <c r="M38" i="29"/>
  <c r="G38" i="29"/>
  <c r="G17" i="29" s="1"/>
  <c r="J37" i="29"/>
  <c r="G37" i="29"/>
  <c r="J36" i="29"/>
  <c r="J38" i="29" s="1"/>
  <c r="G19" i="29" s="1"/>
  <c r="G36" i="29"/>
  <c r="J35" i="29"/>
  <c r="G35" i="29"/>
  <c r="W33" i="29"/>
  <c r="T33" i="29"/>
  <c r="Q33" i="29"/>
  <c r="M33" i="29"/>
  <c r="J33" i="29"/>
  <c r="J32" i="29"/>
  <c r="G32" i="29"/>
  <c r="J31" i="29"/>
  <c r="G31" i="29"/>
  <c r="G33" i="29" s="1"/>
  <c r="C17" i="29" s="1"/>
  <c r="J30" i="29"/>
  <c r="G30" i="29"/>
  <c r="K21" i="29"/>
  <c r="G21" i="29"/>
  <c r="C21" i="29"/>
  <c r="C19" i="29"/>
  <c r="C15" i="29"/>
  <c r="V40" i="1" l="1"/>
  <c r="O40" i="1"/>
  <c r="N40" i="1"/>
  <c r="G40" i="1"/>
  <c r="F40" i="1"/>
  <c r="K45" i="28"/>
  <c r="H45" i="28"/>
  <c r="E45" i="28"/>
  <c r="D45" i="28"/>
  <c r="C45" i="28"/>
  <c r="W44" i="28"/>
  <c r="T44" i="28"/>
  <c r="Q44" i="28"/>
  <c r="M44" i="28"/>
  <c r="K21" i="28" s="1"/>
  <c r="J44" i="28"/>
  <c r="G44" i="28"/>
  <c r="K17" i="28" s="1"/>
  <c r="W38" i="28"/>
  <c r="T38" i="28"/>
  <c r="Q38" i="28"/>
  <c r="M38" i="28"/>
  <c r="G21" i="28" s="1"/>
  <c r="J38" i="28"/>
  <c r="G38" i="28"/>
  <c r="W33" i="28"/>
  <c r="T33" i="28"/>
  <c r="Q33" i="28"/>
  <c r="M33" i="28"/>
  <c r="J33" i="28"/>
  <c r="G33" i="28"/>
  <c r="C17" i="28" s="1"/>
  <c r="C21" i="28"/>
  <c r="K19" i="28"/>
  <c r="G19" i="28"/>
  <c r="C19" i="28"/>
  <c r="G17" i="28"/>
  <c r="C15" i="28"/>
  <c r="Z53" i="1" l="1"/>
  <c r="W53" i="1"/>
  <c r="V53" i="1"/>
  <c r="S53" i="1"/>
  <c r="R53" i="1"/>
  <c r="O53" i="1"/>
  <c r="N53" i="1"/>
  <c r="J53" i="1"/>
  <c r="G53" i="1"/>
  <c r="F53" i="1"/>
  <c r="U45" i="27"/>
  <c r="R45" i="27"/>
  <c r="O45" i="27"/>
  <c r="K45" i="27"/>
  <c r="C15" i="27" s="1"/>
  <c r="H45" i="27"/>
  <c r="E45" i="27"/>
  <c r="C45" i="27"/>
  <c r="W44" i="27"/>
  <c r="T44" i="27"/>
  <c r="Q44" i="27"/>
  <c r="J44" i="27"/>
  <c r="M43" i="27"/>
  <c r="J43" i="27"/>
  <c r="G43" i="27"/>
  <c r="M42" i="27"/>
  <c r="J42" i="27"/>
  <c r="G42" i="27"/>
  <c r="M41" i="27"/>
  <c r="M44" i="27" s="1"/>
  <c r="K21" i="27" s="1"/>
  <c r="J41" i="27"/>
  <c r="G41" i="27"/>
  <c r="G44" i="27" s="1"/>
  <c r="K17" i="27" s="1"/>
  <c r="W38" i="27"/>
  <c r="T38" i="27"/>
  <c r="Q38" i="27"/>
  <c r="G38" i="27"/>
  <c r="M37" i="27"/>
  <c r="J37" i="27"/>
  <c r="G37" i="27"/>
  <c r="M36" i="27"/>
  <c r="J36" i="27"/>
  <c r="G36" i="27"/>
  <c r="M35" i="27"/>
  <c r="M38" i="27" s="1"/>
  <c r="G21" i="27" s="1"/>
  <c r="J35" i="27"/>
  <c r="J38" i="27" s="1"/>
  <c r="G19" i="27" s="1"/>
  <c r="G35" i="27"/>
  <c r="W33" i="27"/>
  <c r="T33" i="27"/>
  <c r="Q33" i="27"/>
  <c r="M32" i="27"/>
  <c r="J32" i="27"/>
  <c r="G32" i="27"/>
  <c r="M31" i="27"/>
  <c r="J31" i="27"/>
  <c r="G31" i="27"/>
  <c r="M30" i="27"/>
  <c r="M33" i="27" s="1"/>
  <c r="C21" i="27" s="1"/>
  <c r="J30" i="27"/>
  <c r="J33" i="27" s="1"/>
  <c r="C19" i="27" s="1"/>
  <c r="G30" i="27"/>
  <c r="G33" i="27" s="1"/>
  <c r="C17" i="27" s="1"/>
  <c r="K19" i="27"/>
  <c r="G17" i="27"/>
  <c r="K45" i="26" l="1"/>
  <c r="H45" i="26"/>
  <c r="E45" i="26"/>
  <c r="D45" i="26"/>
  <c r="C45" i="26"/>
  <c r="W44" i="26"/>
  <c r="T44" i="26"/>
  <c r="Q44" i="26"/>
  <c r="M44" i="26"/>
  <c r="J44" i="26"/>
  <c r="G44" i="26"/>
  <c r="W38" i="26"/>
  <c r="T38" i="26"/>
  <c r="Q38" i="26"/>
  <c r="M38" i="26"/>
  <c r="J38" i="26"/>
  <c r="G38" i="26"/>
  <c r="G17" i="26" s="1"/>
  <c r="W33" i="26"/>
  <c r="T33" i="26"/>
  <c r="Q33" i="26"/>
  <c r="M33" i="26"/>
  <c r="C21" i="26" s="1"/>
  <c r="J33" i="26"/>
  <c r="G33" i="26"/>
  <c r="K21" i="26"/>
  <c r="G21" i="26"/>
  <c r="K19" i="26"/>
  <c r="G19" i="26"/>
  <c r="C19" i="26"/>
  <c r="K17" i="26"/>
  <c r="C17" i="26"/>
  <c r="C15" i="26"/>
  <c r="C13" i="26"/>
  <c r="C11" i="26"/>
  <c r="C9" i="26"/>
  <c r="W8" i="1"/>
  <c r="V8" i="1"/>
  <c r="O8" i="1"/>
  <c r="N8" i="1"/>
  <c r="G8" i="1"/>
  <c r="F8" i="1"/>
  <c r="K45" i="25"/>
  <c r="H45" i="25"/>
  <c r="E45" i="25"/>
  <c r="D45" i="25"/>
  <c r="C45" i="25"/>
  <c r="W44" i="25"/>
  <c r="T44" i="25"/>
  <c r="Q44" i="25"/>
  <c r="M44" i="25"/>
  <c r="F41" i="25"/>
  <c r="G41" i="25" s="1"/>
  <c r="W38" i="25"/>
  <c r="T38" i="25"/>
  <c r="Q38" i="25"/>
  <c r="M38" i="25"/>
  <c r="F35" i="25"/>
  <c r="G35" i="25" s="1"/>
  <c r="W33" i="25"/>
  <c r="T33" i="25"/>
  <c r="Q33" i="25"/>
  <c r="M33" i="25"/>
  <c r="C21" i="25" s="1"/>
  <c r="F30" i="25"/>
  <c r="G30" i="25" s="1"/>
  <c r="K21" i="25"/>
  <c r="G21" i="25"/>
  <c r="C15" i="25"/>
  <c r="C11" i="25"/>
  <c r="W9" i="1"/>
  <c r="V9" i="1"/>
  <c r="O9" i="1"/>
  <c r="N9" i="1"/>
  <c r="H9" i="1"/>
  <c r="G9" i="1"/>
  <c r="F9" i="1"/>
  <c r="K45" i="24"/>
  <c r="H45" i="24"/>
  <c r="E45" i="24"/>
  <c r="D45" i="24"/>
  <c r="C45" i="24"/>
  <c r="C9" i="24" s="1"/>
  <c r="W44" i="24"/>
  <c r="T44" i="24"/>
  <c r="Q44" i="24"/>
  <c r="M44" i="24"/>
  <c r="K21" i="24" s="1"/>
  <c r="J44" i="24"/>
  <c r="G44" i="24"/>
  <c r="W38" i="24"/>
  <c r="T38" i="24"/>
  <c r="Q38" i="24"/>
  <c r="M38" i="24"/>
  <c r="J38" i="24"/>
  <c r="G38" i="24"/>
  <c r="G17" i="24" s="1"/>
  <c r="W33" i="24"/>
  <c r="T33" i="24"/>
  <c r="Q33" i="24"/>
  <c r="M33" i="24"/>
  <c r="C21" i="24" s="1"/>
  <c r="J33" i="24"/>
  <c r="G33" i="24"/>
  <c r="G21" i="24"/>
  <c r="K19" i="24"/>
  <c r="G19" i="24"/>
  <c r="C19" i="24"/>
  <c r="K17" i="24"/>
  <c r="C17" i="24"/>
  <c r="C15" i="24"/>
  <c r="C13" i="24"/>
  <c r="C11" i="24"/>
  <c r="G33" i="25" l="1"/>
  <c r="I30" i="25"/>
  <c r="J30" i="25" s="1"/>
  <c r="J33" i="25" s="1"/>
  <c r="G38" i="25"/>
  <c r="J35" i="25"/>
  <c r="J38" i="25" s="1"/>
  <c r="I41" i="25"/>
  <c r="J41" i="25" s="1"/>
  <c r="J44" i="25" s="1"/>
  <c r="G44" i="25"/>
  <c r="X31" i="1"/>
  <c r="W31" i="1"/>
  <c r="V31" i="1"/>
  <c r="P31" i="1"/>
  <c r="N31" i="1"/>
  <c r="F31" i="1"/>
  <c r="K45" i="23"/>
  <c r="H45" i="23"/>
  <c r="E45" i="23"/>
  <c r="D45" i="23"/>
  <c r="C45" i="23"/>
  <c r="W44" i="23"/>
  <c r="T44" i="23"/>
  <c r="Q44" i="23"/>
  <c r="M44" i="23"/>
  <c r="J44" i="23"/>
  <c r="G44" i="23"/>
  <c r="K17" i="23" s="1"/>
  <c r="W38" i="23"/>
  <c r="T38" i="23"/>
  <c r="Q38" i="23"/>
  <c r="M38" i="23"/>
  <c r="G21" i="23" s="1"/>
  <c r="J38" i="23"/>
  <c r="G38" i="23"/>
  <c r="W33" i="23"/>
  <c r="T33" i="23"/>
  <c r="Q33" i="23"/>
  <c r="M33" i="23"/>
  <c r="J33" i="23"/>
  <c r="C19" i="23" s="1"/>
  <c r="G33" i="23"/>
  <c r="K21" i="23"/>
  <c r="C21" i="23"/>
  <c r="K19" i="23"/>
  <c r="G19" i="23"/>
  <c r="G17" i="23"/>
  <c r="C17" i="23"/>
  <c r="C15" i="23"/>
  <c r="V10" i="1" l="1"/>
  <c r="N10" i="1"/>
  <c r="J10" i="1"/>
  <c r="F10" i="1"/>
  <c r="K45" i="22"/>
  <c r="H45" i="22"/>
  <c r="E45" i="22"/>
  <c r="D45" i="22"/>
  <c r="C45" i="22"/>
  <c r="W44" i="22"/>
  <c r="T44" i="22"/>
  <c r="Q44" i="22"/>
  <c r="J44" i="22"/>
  <c r="G44" i="22"/>
  <c r="W38" i="22"/>
  <c r="T38" i="22"/>
  <c r="Q38" i="22"/>
  <c r="J38" i="22"/>
  <c r="G38" i="22"/>
  <c r="W33" i="22"/>
  <c r="T33" i="22"/>
  <c r="Q33" i="22"/>
  <c r="J33" i="22"/>
  <c r="G33" i="22"/>
  <c r="K19" i="22"/>
  <c r="G19" i="22"/>
  <c r="C19" i="22"/>
  <c r="K17" i="22"/>
  <c r="G17" i="22"/>
  <c r="C9" i="22"/>
  <c r="AA35" i="1" l="1"/>
  <c r="Z35" i="1"/>
  <c r="Y35" i="1"/>
  <c r="X35" i="1"/>
  <c r="W35" i="1"/>
  <c r="V35" i="1"/>
  <c r="S35" i="1"/>
  <c r="R35" i="1"/>
  <c r="Q35" i="1"/>
  <c r="P35" i="1"/>
  <c r="O35" i="1"/>
  <c r="N35" i="1"/>
  <c r="I35" i="1"/>
  <c r="H35" i="1"/>
  <c r="J35" i="1"/>
  <c r="G35" i="1"/>
  <c r="F35" i="1"/>
  <c r="E37" i="21"/>
  <c r="D37" i="21"/>
  <c r="C37" i="21"/>
  <c r="Y19" i="1" l="1"/>
  <c r="X19" i="1"/>
  <c r="Q19" i="1"/>
  <c r="P19" i="1"/>
  <c r="H19" i="1"/>
  <c r="E33" i="20"/>
  <c r="K32" i="20"/>
  <c r="I32" i="20"/>
  <c r="G32" i="20"/>
  <c r="E32" i="20"/>
  <c r="D32" i="20"/>
  <c r="K26" i="20"/>
  <c r="I26" i="20"/>
  <c r="G26" i="20"/>
  <c r="E26" i="20"/>
  <c r="D26" i="20"/>
  <c r="K21" i="20"/>
  <c r="K33" i="20" s="1"/>
  <c r="I21" i="20"/>
  <c r="I33" i="20" s="1"/>
  <c r="G21" i="20"/>
  <c r="G33" i="20" s="1"/>
  <c r="E21" i="20"/>
  <c r="D21" i="20"/>
  <c r="D33" i="20" s="1"/>
  <c r="Z21" i="1" l="1"/>
  <c r="V21" i="1"/>
  <c r="R21" i="1"/>
  <c r="N21" i="1"/>
  <c r="J21" i="1"/>
  <c r="G21" i="1"/>
  <c r="F21" i="1"/>
  <c r="E37" i="19"/>
  <c r="D37" i="19"/>
  <c r="C35" i="19"/>
  <c r="C34" i="19"/>
  <c r="C33" i="19"/>
  <c r="C29" i="19"/>
  <c r="C28" i="19"/>
  <c r="C27" i="19"/>
  <c r="C24" i="19"/>
  <c r="C23" i="19"/>
  <c r="C22" i="19"/>
  <c r="C37" i="19" s="1"/>
  <c r="C9" i="19" s="1"/>
  <c r="C13" i="19"/>
  <c r="C11" i="19"/>
  <c r="W23" i="1" l="1"/>
  <c r="V23" i="1"/>
  <c r="O23" i="1"/>
  <c r="N23" i="1"/>
  <c r="G23" i="1"/>
  <c r="F23" i="1"/>
  <c r="K45" i="18"/>
  <c r="H45" i="18"/>
  <c r="E45" i="18"/>
  <c r="D45" i="18"/>
  <c r="C45" i="18"/>
  <c r="W44" i="18"/>
  <c r="T44" i="18"/>
  <c r="Q44" i="18"/>
  <c r="M44" i="18"/>
  <c r="J44" i="18"/>
  <c r="G44" i="18"/>
  <c r="W38" i="18"/>
  <c r="T38" i="18"/>
  <c r="Q38" i="18"/>
  <c r="M38" i="18"/>
  <c r="J38" i="18"/>
  <c r="G38" i="18"/>
  <c r="W33" i="18"/>
  <c r="T33" i="18"/>
  <c r="Q33" i="18"/>
  <c r="M33" i="18"/>
  <c r="J33" i="18"/>
  <c r="G33" i="18"/>
  <c r="K21" i="18"/>
  <c r="G21" i="18"/>
  <c r="C21" i="18"/>
  <c r="C15" i="18"/>
  <c r="W25" i="1" l="1"/>
  <c r="V25" i="1"/>
  <c r="O25" i="1"/>
  <c r="N25" i="1"/>
  <c r="G25" i="1"/>
  <c r="F25" i="1"/>
  <c r="K45" i="17"/>
  <c r="H45" i="17"/>
  <c r="E45" i="17"/>
  <c r="D45" i="17"/>
  <c r="C45" i="17"/>
  <c r="W44" i="17"/>
  <c r="T44" i="17"/>
  <c r="Q44" i="17"/>
  <c r="M44" i="17"/>
  <c r="J44" i="17"/>
  <c r="G44" i="17"/>
  <c r="K17" i="17" s="1"/>
  <c r="W38" i="17"/>
  <c r="T38" i="17"/>
  <c r="Q38" i="17"/>
  <c r="M38" i="17"/>
  <c r="G21" i="17" s="1"/>
  <c r="J38" i="17"/>
  <c r="G38" i="17"/>
  <c r="W33" i="17"/>
  <c r="T33" i="17"/>
  <c r="Q33" i="17"/>
  <c r="M33" i="17"/>
  <c r="J33" i="17"/>
  <c r="G33" i="17"/>
  <c r="K21" i="17"/>
  <c r="C21" i="17"/>
  <c r="K19" i="17"/>
  <c r="G19" i="17"/>
  <c r="C19" i="17"/>
  <c r="G17" i="17"/>
  <c r="C17" i="17"/>
  <c r="C15" i="17"/>
  <c r="C13" i="17"/>
  <c r="C11" i="17"/>
  <c r="C9" i="17"/>
  <c r="X27" i="1"/>
  <c r="V27" i="1"/>
  <c r="Q27" i="1"/>
  <c r="P27" i="1"/>
  <c r="O27" i="1"/>
  <c r="N27" i="1"/>
  <c r="H27" i="1"/>
  <c r="V45" i="16"/>
  <c r="U45" i="16"/>
  <c r="T45" i="16"/>
  <c r="S45" i="16"/>
  <c r="R45" i="16"/>
  <c r="P45" i="16"/>
  <c r="O45" i="16"/>
  <c r="N45" i="16"/>
  <c r="M45" i="16"/>
  <c r="L45" i="16"/>
  <c r="K45" i="16"/>
  <c r="I45" i="16"/>
  <c r="H45" i="16"/>
  <c r="F45" i="16"/>
  <c r="E45" i="16"/>
  <c r="D45" i="16"/>
  <c r="C45" i="16"/>
  <c r="W44" i="16"/>
  <c r="T44" i="16"/>
  <c r="Q44" i="16"/>
  <c r="M44" i="16"/>
  <c r="J44" i="16"/>
  <c r="G44" i="16"/>
  <c r="W38" i="16"/>
  <c r="T38" i="16"/>
  <c r="Q38" i="16"/>
  <c r="M38" i="16"/>
  <c r="G21" i="16" s="1"/>
  <c r="J38" i="16"/>
  <c r="G19" i="16" s="1"/>
  <c r="G38" i="16"/>
  <c r="W33" i="16"/>
  <c r="W45" i="16" s="1"/>
  <c r="T33" i="16"/>
  <c r="Q33" i="16"/>
  <c r="Q45" i="16" s="1"/>
  <c r="M33" i="16"/>
  <c r="J33" i="16"/>
  <c r="J45" i="16" s="1"/>
  <c r="G31" i="16"/>
  <c r="K21" i="16"/>
  <c r="C21" i="16"/>
  <c r="K19" i="16"/>
  <c r="C19" i="16"/>
  <c r="K17" i="16"/>
  <c r="G17" i="16"/>
  <c r="C15" i="16"/>
  <c r="G33" i="16" l="1"/>
  <c r="C17" i="16" s="1"/>
  <c r="G45" i="16" l="1"/>
  <c r="W33" i="1" l="1"/>
  <c r="V33" i="1"/>
  <c r="R33" i="1"/>
  <c r="O33" i="1"/>
  <c r="N33" i="1"/>
  <c r="J33" i="1"/>
  <c r="I33" i="1"/>
  <c r="H33" i="1"/>
  <c r="G33" i="1"/>
  <c r="F33" i="1"/>
  <c r="E37" i="15"/>
  <c r="D37" i="15"/>
  <c r="C35" i="15"/>
  <c r="C34" i="15"/>
  <c r="C33" i="15"/>
  <c r="C29" i="15"/>
  <c r="C28" i="15"/>
  <c r="C27" i="15"/>
  <c r="C24" i="15"/>
  <c r="C23" i="15"/>
  <c r="C22" i="15"/>
  <c r="C37" i="15" s="1"/>
  <c r="C9" i="15" s="1"/>
  <c r="C13" i="15"/>
  <c r="C11" i="15"/>
  <c r="Z56" i="1" l="1"/>
  <c r="Y56" i="1"/>
  <c r="X56" i="1"/>
  <c r="V56" i="1"/>
  <c r="Q56" i="1"/>
  <c r="P56" i="1"/>
  <c r="R56" i="1"/>
  <c r="N56" i="1"/>
  <c r="J56" i="1"/>
  <c r="K45" i="14"/>
  <c r="H45" i="14"/>
  <c r="E45" i="14"/>
  <c r="D45" i="14"/>
  <c r="C45" i="14"/>
  <c r="W44" i="14"/>
  <c r="T44" i="14"/>
  <c r="Q44" i="14"/>
  <c r="M44" i="14"/>
  <c r="G43" i="14"/>
  <c r="J42" i="14"/>
  <c r="J44" i="14" s="1"/>
  <c r="K19" i="14" s="1"/>
  <c r="G42" i="14"/>
  <c r="G41" i="14"/>
  <c r="G44" i="14" s="1"/>
  <c r="K17" i="14" s="1"/>
  <c r="W38" i="14"/>
  <c r="T38" i="14"/>
  <c r="Q38" i="14"/>
  <c r="M38" i="14"/>
  <c r="J38" i="14"/>
  <c r="G37" i="14"/>
  <c r="J36" i="14"/>
  <c r="G36" i="14"/>
  <c r="G35" i="14"/>
  <c r="G38" i="14" s="1"/>
  <c r="G17" i="14" s="1"/>
  <c r="W33" i="14"/>
  <c r="T33" i="14"/>
  <c r="Q33" i="14"/>
  <c r="M33" i="14"/>
  <c r="C21" i="14" s="1"/>
  <c r="J33" i="14"/>
  <c r="G32" i="14"/>
  <c r="G33" i="14" s="1"/>
  <c r="C17" i="14" s="1"/>
  <c r="K21" i="14"/>
  <c r="G21" i="14"/>
  <c r="G19" i="14"/>
  <c r="C19" i="14"/>
  <c r="C15" i="14"/>
  <c r="F55" i="1" l="1"/>
  <c r="K45" i="13" l="1"/>
  <c r="H45" i="13"/>
  <c r="E45" i="13"/>
  <c r="D45" i="13"/>
  <c r="C45" i="13"/>
  <c r="W44" i="13"/>
  <c r="T44" i="13"/>
  <c r="Q44" i="13"/>
  <c r="M44" i="13"/>
  <c r="J44" i="13"/>
  <c r="K19" i="13" s="1"/>
  <c r="G44" i="13"/>
  <c r="W38" i="13"/>
  <c r="T38" i="13"/>
  <c r="Q38" i="13"/>
  <c r="M38" i="13"/>
  <c r="J38" i="13"/>
  <c r="G38" i="13"/>
  <c r="W33" i="13"/>
  <c r="T33" i="13"/>
  <c r="Q33" i="13"/>
  <c r="M33" i="13"/>
  <c r="J33" i="13"/>
  <c r="C19" i="13" s="1"/>
  <c r="G33" i="13"/>
  <c r="K21" i="13"/>
  <c r="G21" i="13"/>
  <c r="C21" i="13"/>
  <c r="G19" i="13"/>
  <c r="K17" i="13"/>
  <c r="G17" i="13"/>
  <c r="C17" i="13"/>
  <c r="C15" i="13"/>
  <c r="C13" i="13"/>
  <c r="C11" i="13"/>
  <c r="R59" i="1"/>
  <c r="J59" i="1"/>
  <c r="AA60" i="1" l="1"/>
  <c r="R60" i="1"/>
  <c r="J60" i="1"/>
  <c r="O57" i="1" l="1"/>
  <c r="N57" i="1"/>
  <c r="W57" i="1"/>
  <c r="V57" i="1"/>
  <c r="F57" i="1"/>
  <c r="K45" i="10"/>
  <c r="H45" i="10"/>
  <c r="E45" i="10"/>
  <c r="W44" i="10"/>
  <c r="T44" i="10"/>
  <c r="Q44" i="10"/>
  <c r="M44" i="10"/>
  <c r="J44" i="10"/>
  <c r="G44" i="10"/>
  <c r="D44" i="10" s="1"/>
  <c r="C44" i="10"/>
  <c r="W38" i="10"/>
  <c r="T38" i="10"/>
  <c r="Q38" i="10"/>
  <c r="M38" i="10"/>
  <c r="J38" i="10"/>
  <c r="G19" i="10" s="1"/>
  <c r="G38" i="10"/>
  <c r="C38" i="10"/>
  <c r="W33" i="10"/>
  <c r="T33" i="10"/>
  <c r="Q33" i="10"/>
  <c r="M33" i="10"/>
  <c r="G33" i="10"/>
  <c r="C17" i="10" s="1"/>
  <c r="C33" i="10"/>
  <c r="C45" i="10" s="1"/>
  <c r="K21" i="10"/>
  <c r="G21" i="10"/>
  <c r="C21" i="10"/>
  <c r="K19" i="10"/>
  <c r="C19" i="10"/>
  <c r="K17" i="10"/>
  <c r="G17" i="10"/>
  <c r="C15" i="10"/>
  <c r="D38" i="10" l="1"/>
  <c r="D33" i="10"/>
  <c r="D45" i="10"/>
  <c r="Y50" i="1"/>
  <c r="X50" i="1"/>
  <c r="W50" i="1"/>
  <c r="V50" i="1"/>
  <c r="Q50" i="1"/>
  <c r="H50" i="1"/>
  <c r="F50" i="1"/>
  <c r="J37" i="8"/>
  <c r="I37" i="8"/>
  <c r="H37" i="8"/>
  <c r="F37" i="8"/>
  <c r="E37" i="8"/>
  <c r="D37" i="8"/>
  <c r="C37" i="8"/>
  <c r="V36" i="1"/>
  <c r="N36" i="1"/>
  <c r="J36" i="1"/>
  <c r="F36" i="1"/>
  <c r="K45" i="7"/>
  <c r="H45" i="7"/>
  <c r="E45" i="7"/>
  <c r="C45" i="7"/>
  <c r="W44" i="7"/>
  <c r="T44" i="7"/>
  <c r="Q44" i="7"/>
  <c r="M44" i="7"/>
  <c r="J44" i="7"/>
  <c r="G44" i="7"/>
  <c r="W38" i="7"/>
  <c r="T38" i="7"/>
  <c r="Q38" i="7"/>
  <c r="M38" i="7"/>
  <c r="J38" i="7"/>
  <c r="G38" i="7"/>
  <c r="W33" i="7"/>
  <c r="T33" i="7"/>
  <c r="Q33" i="7"/>
  <c r="M33" i="7"/>
  <c r="J33" i="7"/>
  <c r="G33" i="7"/>
  <c r="S26" i="1" l="1"/>
  <c r="R26" i="1"/>
  <c r="K32" i="6"/>
  <c r="I32" i="6"/>
  <c r="G32" i="6"/>
  <c r="E32" i="6"/>
  <c r="D32" i="6"/>
  <c r="K26" i="6"/>
  <c r="I26" i="6"/>
  <c r="I33" i="6" s="1"/>
  <c r="G26" i="6"/>
  <c r="E26" i="6"/>
  <c r="E33" i="6" s="1"/>
  <c r="D26" i="6"/>
  <c r="K21" i="6"/>
  <c r="K33" i="6" s="1"/>
  <c r="I21" i="6"/>
  <c r="G21" i="6"/>
  <c r="G33" i="6" s="1"/>
  <c r="E21" i="6"/>
  <c r="D21" i="6"/>
  <c r="D33" i="6" s="1"/>
  <c r="W24" i="1" l="1"/>
  <c r="V24" i="1"/>
  <c r="O24" i="1"/>
  <c r="N24" i="1"/>
  <c r="G24" i="1"/>
  <c r="F24" i="1"/>
  <c r="E33" i="5"/>
  <c r="C33" i="5"/>
  <c r="K32" i="5"/>
  <c r="I32" i="5"/>
  <c r="G32" i="5"/>
  <c r="E32" i="5"/>
  <c r="D32" i="5"/>
  <c r="K26" i="5"/>
  <c r="I26" i="5"/>
  <c r="G26" i="5"/>
  <c r="E26" i="5"/>
  <c r="D26" i="5"/>
  <c r="K21" i="5"/>
  <c r="K33" i="5" s="1"/>
  <c r="I21" i="5"/>
  <c r="I33" i="5" s="1"/>
  <c r="G21" i="5"/>
  <c r="G33" i="5" s="1"/>
  <c r="F21" i="5"/>
  <c r="E21" i="5"/>
  <c r="D21" i="5"/>
  <c r="D33" i="5" s="1"/>
  <c r="V20" i="1" l="1"/>
  <c r="N20" i="1"/>
  <c r="J20" i="1"/>
  <c r="K45" i="4"/>
  <c r="H45" i="4"/>
  <c r="E45" i="4"/>
  <c r="D45" i="4"/>
  <c r="C45" i="4"/>
  <c r="W44" i="4"/>
  <c r="T44" i="4"/>
  <c r="Q44" i="4"/>
  <c r="M44" i="4"/>
  <c r="J44" i="4"/>
  <c r="G44" i="4"/>
  <c r="W38" i="4"/>
  <c r="T38" i="4"/>
  <c r="Q38" i="4"/>
  <c r="M38" i="4"/>
  <c r="J38" i="4"/>
  <c r="G38" i="4"/>
  <c r="W33" i="4"/>
  <c r="T33" i="4"/>
  <c r="Q33" i="4"/>
  <c r="M33" i="4"/>
  <c r="J33" i="4"/>
  <c r="G33" i="4"/>
  <c r="K21" i="4"/>
  <c r="G21" i="4"/>
  <c r="K19" i="4"/>
  <c r="G19" i="4"/>
  <c r="K17" i="4"/>
  <c r="G17" i="4"/>
  <c r="W17" i="1"/>
  <c r="V17" i="1"/>
  <c r="O17" i="1"/>
  <c r="N17" i="1"/>
  <c r="G17" i="1"/>
  <c r="F17" i="1"/>
  <c r="K45" i="3"/>
  <c r="H45" i="3"/>
  <c r="E45" i="3"/>
  <c r="D45" i="3"/>
  <c r="C45" i="3"/>
  <c r="W44" i="3"/>
  <c r="T44" i="3"/>
  <c r="Q44" i="3"/>
  <c r="M44" i="3"/>
  <c r="J41" i="3"/>
  <c r="J44" i="3" s="1"/>
  <c r="G41" i="3"/>
  <c r="G44" i="3" s="1"/>
  <c r="W38" i="3"/>
  <c r="T38" i="3"/>
  <c r="Q38" i="3"/>
  <c r="M38" i="3"/>
  <c r="J38" i="3"/>
  <c r="J35" i="3"/>
  <c r="G35" i="3"/>
  <c r="G38" i="3" s="1"/>
  <c r="W33" i="3"/>
  <c r="T33" i="3"/>
  <c r="Q33" i="3"/>
  <c r="M33" i="3"/>
  <c r="J33" i="3"/>
  <c r="G33" i="3"/>
  <c r="J30" i="3"/>
  <c r="U4" i="1" l="1"/>
  <c r="T4" i="1"/>
  <c r="T23" i="1"/>
  <c r="U23" i="1"/>
  <c r="T24" i="1"/>
  <c r="U24" i="1"/>
  <c r="T25" i="1"/>
  <c r="U25" i="1"/>
  <c r="AA69" i="1"/>
  <c r="AB5" i="1"/>
  <c r="AC5" i="1"/>
  <c r="AB6" i="1"/>
  <c r="AC6" i="1"/>
  <c r="AB7" i="1"/>
  <c r="AC7" i="1"/>
  <c r="AB8" i="1"/>
  <c r="AC8" i="1"/>
  <c r="AB9" i="1"/>
  <c r="AC9" i="1"/>
  <c r="AB10" i="1"/>
  <c r="AC10" i="1"/>
  <c r="AB11" i="1"/>
  <c r="AC11" i="1"/>
  <c r="AB12" i="1"/>
  <c r="AC12" i="1"/>
  <c r="AB13" i="1"/>
  <c r="AC13" i="1"/>
  <c r="AB14" i="1"/>
  <c r="AC14" i="1"/>
  <c r="AB15" i="1"/>
  <c r="AC15" i="1"/>
  <c r="AB16" i="1"/>
  <c r="AC16" i="1"/>
  <c r="AB17" i="1"/>
  <c r="AC17" i="1"/>
  <c r="AB18" i="1"/>
  <c r="AC18" i="1"/>
  <c r="AB19" i="1"/>
  <c r="AC19" i="1"/>
  <c r="AB20" i="1"/>
  <c r="AC20" i="1"/>
  <c r="AB21" i="1"/>
  <c r="AC21" i="1"/>
  <c r="AB22" i="1"/>
  <c r="AC22" i="1"/>
  <c r="AB23" i="1"/>
  <c r="AC23" i="1"/>
  <c r="AB24" i="1"/>
  <c r="AC24" i="1"/>
  <c r="AB25" i="1"/>
  <c r="AC25" i="1"/>
  <c r="AB26" i="1"/>
  <c r="AC26" i="1"/>
  <c r="AB27" i="1"/>
  <c r="AC27" i="1"/>
  <c r="AB28" i="1"/>
  <c r="AC28" i="1"/>
  <c r="AB29" i="1"/>
  <c r="AC29" i="1"/>
  <c r="AB30" i="1"/>
  <c r="AC30" i="1"/>
  <c r="AB31" i="1"/>
  <c r="AC31" i="1"/>
  <c r="AB32" i="1"/>
  <c r="AC32" i="1"/>
  <c r="AB33" i="1"/>
  <c r="AC33" i="1"/>
  <c r="AB34" i="1"/>
  <c r="AC34" i="1"/>
  <c r="AB35" i="1"/>
  <c r="AC35" i="1"/>
  <c r="AB36" i="1"/>
  <c r="AC36" i="1"/>
  <c r="AB37" i="1"/>
  <c r="AC37" i="1"/>
  <c r="AB38" i="1"/>
  <c r="AC38" i="1"/>
  <c r="AB39" i="1"/>
  <c r="AC39" i="1"/>
  <c r="AB40" i="1"/>
  <c r="AC40" i="1"/>
  <c r="AB41" i="1"/>
  <c r="AC41" i="1"/>
  <c r="AB42" i="1"/>
  <c r="AC42" i="1"/>
  <c r="AB43" i="1"/>
  <c r="AC43" i="1"/>
  <c r="AB44" i="1"/>
  <c r="AC44" i="1"/>
  <c r="AB45" i="1"/>
  <c r="AC45" i="1"/>
  <c r="AB46" i="1"/>
  <c r="AC46" i="1"/>
  <c r="AB47" i="1"/>
  <c r="AC47" i="1"/>
  <c r="AB48" i="1"/>
  <c r="AC48" i="1"/>
  <c r="AB49" i="1"/>
  <c r="AC49" i="1"/>
  <c r="AB50" i="1"/>
  <c r="AC50" i="1"/>
  <c r="AB51" i="1"/>
  <c r="AC51" i="1"/>
  <c r="AB52" i="1"/>
  <c r="AC52" i="1"/>
  <c r="AB53" i="1"/>
  <c r="AC53" i="1"/>
  <c r="AB54" i="1"/>
  <c r="AC54" i="1"/>
  <c r="AB55" i="1"/>
  <c r="AC55" i="1"/>
  <c r="AB56" i="1"/>
  <c r="AC56" i="1"/>
  <c r="AB57" i="1"/>
  <c r="AC57" i="1"/>
  <c r="AB58" i="1"/>
  <c r="AC58" i="1"/>
  <c r="AB59" i="1"/>
  <c r="AC59" i="1"/>
  <c r="AB60" i="1"/>
  <c r="AC60" i="1"/>
  <c r="AB61" i="1"/>
  <c r="AC61" i="1"/>
  <c r="AB62" i="1"/>
  <c r="AC62" i="1"/>
  <c r="AB63" i="1"/>
  <c r="AC63" i="1"/>
  <c r="AB64" i="1"/>
  <c r="AC64" i="1"/>
  <c r="AB65" i="1"/>
  <c r="AC65" i="1"/>
  <c r="AB66" i="1"/>
  <c r="AC66" i="1"/>
  <c r="AB67" i="1"/>
  <c r="AC67" i="1"/>
  <c r="AB68" i="1"/>
  <c r="AC68" i="1"/>
  <c r="AC4" i="1"/>
  <c r="AB4" i="1"/>
  <c r="T5" i="1"/>
  <c r="U5" i="1"/>
  <c r="T6" i="1"/>
  <c r="U6" i="1"/>
  <c r="T7" i="1"/>
  <c r="U7" i="1"/>
  <c r="T8" i="1"/>
  <c r="U8" i="1"/>
  <c r="T9" i="1"/>
  <c r="U9" i="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T42" i="1"/>
  <c r="U42" i="1"/>
  <c r="T43" i="1"/>
  <c r="U43" i="1"/>
  <c r="T44" i="1"/>
  <c r="U44" i="1"/>
  <c r="T45" i="1"/>
  <c r="U45" i="1"/>
  <c r="T46" i="1"/>
  <c r="U46" i="1"/>
  <c r="T47" i="1"/>
  <c r="U47" i="1"/>
  <c r="T48" i="1"/>
  <c r="U48" i="1"/>
  <c r="T49" i="1"/>
  <c r="U49" i="1"/>
  <c r="T50" i="1"/>
  <c r="U50" i="1"/>
  <c r="T51" i="1"/>
  <c r="U51" i="1"/>
  <c r="T52" i="1"/>
  <c r="U52" i="1"/>
  <c r="T53" i="1"/>
  <c r="U53" i="1"/>
  <c r="T54" i="1"/>
  <c r="U54" i="1"/>
  <c r="T55" i="1"/>
  <c r="U55" i="1"/>
  <c r="T56" i="1"/>
  <c r="U56" i="1"/>
  <c r="T57" i="1"/>
  <c r="U57" i="1"/>
  <c r="T58" i="1"/>
  <c r="U58" i="1"/>
  <c r="T59" i="1"/>
  <c r="U59" i="1"/>
  <c r="T60" i="1"/>
  <c r="U60" i="1"/>
  <c r="T61" i="1"/>
  <c r="U61" i="1"/>
  <c r="T62" i="1"/>
  <c r="U62" i="1"/>
  <c r="T63" i="1"/>
  <c r="U63" i="1"/>
  <c r="T64" i="1"/>
  <c r="U64" i="1"/>
  <c r="T65" i="1"/>
  <c r="U65" i="1"/>
  <c r="T66" i="1"/>
  <c r="U66" i="1"/>
  <c r="T67" i="1"/>
  <c r="U67" i="1"/>
  <c r="T68" i="1"/>
  <c r="U68" i="1"/>
  <c r="L5" i="1"/>
  <c r="M5" i="1"/>
  <c r="L6" i="1"/>
  <c r="M6" i="1"/>
  <c r="L7" i="1"/>
  <c r="M7" i="1"/>
  <c r="L8" i="1"/>
  <c r="M8" i="1"/>
  <c r="L9" i="1"/>
  <c r="M9" i="1"/>
  <c r="L10" i="1"/>
  <c r="M10" i="1"/>
  <c r="L11" i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D27" i="1" s="1"/>
  <c r="M27" i="1"/>
  <c r="L28" i="1"/>
  <c r="M28" i="1"/>
  <c r="L29" i="1"/>
  <c r="M29" i="1"/>
  <c r="E29" i="1" s="1"/>
  <c r="L30" i="1"/>
  <c r="M30" i="1"/>
  <c r="L31" i="1"/>
  <c r="M31" i="1"/>
  <c r="E31" i="1" s="1"/>
  <c r="L32" i="1"/>
  <c r="M32" i="1"/>
  <c r="L33" i="1"/>
  <c r="M33" i="1"/>
  <c r="L34" i="1"/>
  <c r="M34" i="1"/>
  <c r="L35" i="1"/>
  <c r="M35" i="1"/>
  <c r="L36" i="1"/>
  <c r="M36" i="1"/>
  <c r="L37" i="1"/>
  <c r="M37" i="1"/>
  <c r="E37" i="1" s="1"/>
  <c r="L38" i="1"/>
  <c r="M38" i="1"/>
  <c r="L39" i="1"/>
  <c r="M39" i="1"/>
  <c r="E39" i="1" s="1"/>
  <c r="L40" i="1"/>
  <c r="M40" i="1"/>
  <c r="L41" i="1"/>
  <c r="M41" i="1"/>
  <c r="E41" i="1" s="1"/>
  <c r="L42" i="1"/>
  <c r="M42" i="1"/>
  <c r="L43" i="1"/>
  <c r="M43" i="1"/>
  <c r="E43" i="1" s="1"/>
  <c r="L44" i="1"/>
  <c r="M44" i="1"/>
  <c r="L45" i="1"/>
  <c r="M45" i="1"/>
  <c r="E45" i="1" s="1"/>
  <c r="L46" i="1"/>
  <c r="M46" i="1"/>
  <c r="L47" i="1"/>
  <c r="M47" i="1"/>
  <c r="E47" i="1" s="1"/>
  <c r="L48" i="1"/>
  <c r="M48" i="1"/>
  <c r="L49" i="1"/>
  <c r="M49" i="1"/>
  <c r="E49" i="1" s="1"/>
  <c r="L50" i="1"/>
  <c r="M50" i="1"/>
  <c r="L51" i="1"/>
  <c r="M51" i="1"/>
  <c r="E51" i="1" s="1"/>
  <c r="L52" i="1"/>
  <c r="M52" i="1"/>
  <c r="L53" i="1"/>
  <c r="M53" i="1"/>
  <c r="E53" i="1" s="1"/>
  <c r="L54" i="1"/>
  <c r="M54" i="1"/>
  <c r="L55" i="1"/>
  <c r="M55" i="1"/>
  <c r="E55" i="1" s="1"/>
  <c r="L56" i="1"/>
  <c r="M56" i="1"/>
  <c r="L57" i="1"/>
  <c r="M57" i="1"/>
  <c r="E57" i="1" s="1"/>
  <c r="L58" i="1"/>
  <c r="M58" i="1"/>
  <c r="L59" i="1"/>
  <c r="M59" i="1"/>
  <c r="E59" i="1" s="1"/>
  <c r="L60" i="1"/>
  <c r="M60" i="1"/>
  <c r="L61" i="1"/>
  <c r="M61" i="1"/>
  <c r="E61" i="1" s="1"/>
  <c r="L62" i="1"/>
  <c r="M62" i="1"/>
  <c r="L63" i="1"/>
  <c r="M63" i="1"/>
  <c r="E63" i="1" s="1"/>
  <c r="L64" i="1"/>
  <c r="M64" i="1"/>
  <c r="L65" i="1"/>
  <c r="M65" i="1"/>
  <c r="E65" i="1" s="1"/>
  <c r="L66" i="1"/>
  <c r="M66" i="1"/>
  <c r="L67" i="1"/>
  <c r="M67" i="1"/>
  <c r="E67" i="1" s="1"/>
  <c r="L68" i="1"/>
  <c r="M68" i="1"/>
  <c r="M4" i="1"/>
  <c r="L4" i="1"/>
  <c r="I69" i="1"/>
  <c r="J69" i="1"/>
  <c r="K69" i="1"/>
  <c r="N69" i="1"/>
  <c r="O69" i="1"/>
  <c r="P69" i="1"/>
  <c r="Q69" i="1"/>
  <c r="R69" i="1"/>
  <c r="S69" i="1"/>
  <c r="V69" i="1"/>
  <c r="W69" i="1"/>
  <c r="X69" i="1"/>
  <c r="Y69" i="1"/>
  <c r="Z69" i="1"/>
  <c r="F69" i="1"/>
  <c r="D92" i="1" s="1"/>
  <c r="G69" i="1"/>
  <c r="H69" i="1"/>
  <c r="E77" i="1" l="1"/>
  <c r="D78" i="1"/>
  <c r="D77" i="1"/>
  <c r="F78" i="1"/>
  <c r="E78" i="1"/>
  <c r="E79" i="1" s="1"/>
  <c r="F77" i="1"/>
  <c r="E35" i="1"/>
  <c r="E27" i="1"/>
  <c r="C27" i="1" s="1"/>
  <c r="E33" i="1"/>
  <c r="D23" i="1"/>
  <c r="E25" i="1"/>
  <c r="D67" i="1"/>
  <c r="C67" i="1" s="1"/>
  <c r="D65" i="1"/>
  <c r="D63" i="1"/>
  <c r="C63" i="1" s="1"/>
  <c r="D61" i="1"/>
  <c r="C61" i="1" s="1"/>
  <c r="D59" i="1"/>
  <c r="C59" i="1" s="1"/>
  <c r="D57" i="1"/>
  <c r="C57" i="1" s="1"/>
  <c r="D55" i="1"/>
  <c r="C55" i="1" s="1"/>
  <c r="D53" i="1"/>
  <c r="C53" i="1" s="1"/>
  <c r="D51" i="1"/>
  <c r="C51" i="1" s="1"/>
  <c r="D49" i="1"/>
  <c r="C49" i="1" s="1"/>
  <c r="D47" i="1"/>
  <c r="C47" i="1" s="1"/>
  <c r="D45" i="1"/>
  <c r="C45" i="1" s="1"/>
  <c r="D43" i="1"/>
  <c r="C43" i="1" s="1"/>
  <c r="D41" i="1"/>
  <c r="C41" i="1" s="1"/>
  <c r="D39" i="1"/>
  <c r="C39" i="1" s="1"/>
  <c r="D37" i="1"/>
  <c r="C37" i="1" s="1"/>
  <c r="D35" i="1"/>
  <c r="D33" i="1"/>
  <c r="D31" i="1"/>
  <c r="C31" i="1" s="1"/>
  <c r="D29" i="1"/>
  <c r="C29" i="1" s="1"/>
  <c r="AB69" i="1"/>
  <c r="C65" i="1"/>
  <c r="E66" i="1"/>
  <c r="E64" i="1"/>
  <c r="E62" i="1"/>
  <c r="E60" i="1"/>
  <c r="E58" i="1"/>
  <c r="E56" i="1"/>
  <c r="E54" i="1"/>
  <c r="E52" i="1"/>
  <c r="E50" i="1"/>
  <c r="E48" i="1"/>
  <c r="E46" i="1"/>
  <c r="E44" i="1"/>
  <c r="E42" i="1"/>
  <c r="E40" i="1"/>
  <c r="E38" i="1"/>
  <c r="E36" i="1"/>
  <c r="E34" i="1"/>
  <c r="E32" i="1"/>
  <c r="E30" i="1"/>
  <c r="E28" i="1"/>
  <c r="E26" i="1"/>
  <c r="D22" i="1"/>
  <c r="D20" i="1"/>
  <c r="D18" i="1"/>
  <c r="D16" i="1"/>
  <c r="D14" i="1"/>
  <c r="D12" i="1"/>
  <c r="D10" i="1"/>
  <c r="D8" i="1"/>
  <c r="D6" i="1"/>
  <c r="D64" i="1"/>
  <c r="D60" i="1"/>
  <c r="D56" i="1"/>
  <c r="D52" i="1"/>
  <c r="D48" i="1"/>
  <c r="D44" i="1"/>
  <c r="D40" i="1"/>
  <c r="D36" i="1"/>
  <c r="D32" i="1"/>
  <c r="D28" i="1"/>
  <c r="E21" i="1"/>
  <c r="E17" i="1"/>
  <c r="E13" i="1"/>
  <c r="E9" i="1"/>
  <c r="E5" i="1"/>
  <c r="E23" i="1"/>
  <c r="L69" i="1"/>
  <c r="D66" i="1"/>
  <c r="D62" i="1"/>
  <c r="D58" i="1"/>
  <c r="D54" i="1"/>
  <c r="D50" i="1"/>
  <c r="D46" i="1"/>
  <c r="D42" i="1"/>
  <c r="D38" i="1"/>
  <c r="D34" i="1"/>
  <c r="D30" i="1"/>
  <c r="D26" i="1"/>
  <c r="E19" i="1"/>
  <c r="E15" i="1"/>
  <c r="E11" i="1"/>
  <c r="E7" i="1"/>
  <c r="D21" i="1"/>
  <c r="D19" i="1"/>
  <c r="D17" i="1"/>
  <c r="D15" i="1"/>
  <c r="D13" i="1"/>
  <c r="D11" i="1"/>
  <c r="D9" i="1"/>
  <c r="D7" i="1"/>
  <c r="C7" i="1" s="1"/>
  <c r="D5" i="1"/>
  <c r="D25" i="1"/>
  <c r="U69" i="1"/>
  <c r="E22" i="1"/>
  <c r="E20" i="1"/>
  <c r="C20" i="1" s="1"/>
  <c r="E18" i="1"/>
  <c r="C18" i="1" s="1"/>
  <c r="E16" i="1"/>
  <c r="C16" i="1" s="1"/>
  <c r="E14" i="1"/>
  <c r="C14" i="1" s="1"/>
  <c r="E12" i="1"/>
  <c r="C12" i="1" s="1"/>
  <c r="E10" i="1"/>
  <c r="C10" i="1" s="1"/>
  <c r="E8" i="1"/>
  <c r="E6" i="1"/>
  <c r="AC69" i="1"/>
  <c r="E4" i="1"/>
  <c r="E24" i="1"/>
  <c r="D24" i="1"/>
  <c r="D4" i="1"/>
  <c r="T69" i="1"/>
  <c r="M69" i="1"/>
  <c r="C35" i="1" l="1"/>
  <c r="H73" i="1"/>
  <c r="F87" i="1"/>
  <c r="D72" i="1"/>
  <c r="D74" i="1" s="1"/>
  <c r="D84" i="1"/>
  <c r="D82" i="1"/>
  <c r="H72" i="1"/>
  <c r="H74" i="1" s="1"/>
  <c r="I72" i="1" s="1"/>
  <c r="F84" i="1"/>
  <c r="F82" i="1"/>
  <c r="D73" i="1"/>
  <c r="D87" i="1"/>
  <c r="F73" i="1"/>
  <c r="F74" i="1" s="1"/>
  <c r="G72" i="1" s="1"/>
  <c r="E87" i="1"/>
  <c r="F72" i="1"/>
  <c r="E84" i="1"/>
  <c r="E82" i="1"/>
  <c r="F79" i="1"/>
  <c r="D79" i="1"/>
  <c r="G77" i="1"/>
  <c r="G78" i="1"/>
  <c r="C13" i="1"/>
  <c r="C8" i="1"/>
  <c r="C22" i="1"/>
  <c r="C25" i="1"/>
  <c r="C33" i="1"/>
  <c r="C23" i="1"/>
  <c r="C15" i="1"/>
  <c r="C6" i="1"/>
  <c r="C9" i="1"/>
  <c r="C5" i="1"/>
  <c r="C21" i="1"/>
  <c r="C17" i="1"/>
  <c r="C11" i="1"/>
  <c r="C30" i="1"/>
  <c r="C38" i="1"/>
  <c r="C46" i="1"/>
  <c r="C54" i="1"/>
  <c r="C62" i="1"/>
  <c r="C32" i="1"/>
  <c r="C40" i="1"/>
  <c r="C48" i="1"/>
  <c r="C56" i="1"/>
  <c r="C64" i="1"/>
  <c r="C26" i="1"/>
  <c r="C34" i="1"/>
  <c r="C42" i="1"/>
  <c r="C50" i="1"/>
  <c r="C58" i="1"/>
  <c r="C66" i="1"/>
  <c r="E69" i="1"/>
  <c r="C19" i="1"/>
  <c r="C28" i="1"/>
  <c r="C36" i="1"/>
  <c r="C44" i="1"/>
  <c r="C52" i="1"/>
  <c r="C60" i="1"/>
  <c r="C24" i="1"/>
  <c r="C4" i="1"/>
  <c r="D69" i="1"/>
  <c r="J72" i="1" l="1"/>
  <c r="J73" i="1"/>
  <c r="E72" i="1"/>
  <c r="E73" i="1"/>
  <c r="E74" i="1" s="1"/>
  <c r="E88" i="1"/>
  <c r="F85" i="1"/>
  <c r="E85" i="1"/>
  <c r="G87" i="1"/>
  <c r="D88" i="1"/>
  <c r="F88" i="1"/>
  <c r="G84" i="1"/>
  <c r="D85" i="1"/>
  <c r="G82" i="1"/>
  <c r="I82" i="1" s="1"/>
  <c r="G73" i="1"/>
  <c r="G74" i="1" s="1"/>
  <c r="I73" i="1"/>
  <c r="I74" i="1" s="1"/>
  <c r="G79" i="1"/>
  <c r="J74" i="1"/>
  <c r="C69" i="1"/>
  <c r="K73" i="1" l="1"/>
  <c r="H87" i="1"/>
  <c r="I87" i="1"/>
  <c r="G88" i="1"/>
  <c r="J84" i="1"/>
  <c r="J82" i="1"/>
  <c r="I84" i="1"/>
  <c r="G85" i="1"/>
  <c r="H82" i="1"/>
  <c r="J87" i="1"/>
  <c r="H84" i="1"/>
  <c r="K72" i="1"/>
  <c r="K7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C10" authorId="0" shapeId="0" xr:uid="{3C811339-2AC2-CC4C-87E0-DDD2A8E2CD24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Employees are not categorized by gender</t>
        </r>
      </text>
    </comment>
    <comment ref="C47" authorId="0" shapeId="0" xr:uid="{20689ED3-2FCB-684F-B7AF-94D53EC030EA}">
      <text>
        <r>
          <rPr>
            <b/>
            <sz val="10"/>
            <color rgb="FF000000"/>
            <rFont val="Tahoma"/>
            <family val="2"/>
          </rPr>
          <t xml:space="preserve">Microsoft Office User:
</t>
        </r>
        <r>
          <rPr>
            <sz val="10"/>
            <color rgb="FF000000"/>
            <rFont val="Calibri"/>
            <family val="2"/>
            <scheme val="minor"/>
          </rPr>
          <t>Employees data not categorised by gender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C55" authorId="0" shapeId="0" xr:uid="{55D5CEF9-D43B-354C-B14F-36B3CA9E3E3C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Employees breakdown by management level, gender and residency status not indicated</t>
        </r>
      </text>
    </comment>
    <comment ref="C57" authorId="0" shapeId="0" xr:uid="{37C59E1C-E1F9-D04C-969A-6D132E5FD27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Employees are not categorize by geographic or residency status</t>
        </r>
      </text>
    </comment>
    <comment ref="C66" authorId="0" shapeId="0" xr:uid="{08D67334-CE03-E843-8D42-28D4502A6555}">
      <text>
        <r>
          <rPr>
            <b/>
            <sz val="10"/>
            <color rgb="FF000000"/>
            <rFont val="Tahoma"/>
            <family val="2"/>
          </rPr>
          <t xml:space="preserve">Microsoft Office User:
</t>
        </r>
        <r>
          <rPr>
            <sz val="10"/>
            <color rgb="FF000000"/>
            <rFont val="Calibri"/>
            <family val="2"/>
            <scheme val="minor"/>
          </rPr>
          <t>Template not properly filled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<sst xmlns="http://schemas.openxmlformats.org/spreadsheetml/2006/main" count="2915" uniqueCount="328">
  <si>
    <t>Aiteo Eastern E&amp;P Co Ltd</t>
  </si>
  <si>
    <t>All Grace Energy Limited</t>
  </si>
  <si>
    <t>Amni International Petroleum Ltd</t>
  </si>
  <si>
    <t xml:space="preserve">ANTAN PRODUCING Limited </t>
  </si>
  <si>
    <t>Aradel Holdings</t>
  </si>
  <si>
    <t>Belema Oil</t>
  </si>
  <si>
    <t>Brittania U-Nigeria</t>
  </si>
  <si>
    <t>Chevron Nigeria Ltd</t>
  </si>
  <si>
    <t>China National Oil Development Co.</t>
  </si>
  <si>
    <t>Chorus Energy Limited</t>
  </si>
  <si>
    <t>Conoil Producing Ltd</t>
  </si>
  <si>
    <t>Dubri Oil Company Limited</t>
  </si>
  <si>
    <t>Enageed Resources Ltd</t>
  </si>
  <si>
    <t>Energia Limited</t>
  </si>
  <si>
    <t>Esso E&amp;P (Offshore East) Nigeria Ltd</t>
  </si>
  <si>
    <t>Esso E&amp;P Nigeria Ltd</t>
  </si>
  <si>
    <t>Excel Exploration &amp; Production Limited</t>
  </si>
  <si>
    <t>Famfa Oil Limited</t>
  </si>
  <si>
    <t>First Exploration and Production</t>
  </si>
  <si>
    <t>First Hydrocarbon Nigeria</t>
  </si>
  <si>
    <t>Frontier Oil Limited</t>
  </si>
  <si>
    <t>Green Energy International Limited</t>
  </si>
  <si>
    <t>Heirs Energies  Ltd</t>
  </si>
  <si>
    <t>Lekoil Limited</t>
  </si>
  <si>
    <t>Midwestern Oil and Gas</t>
  </si>
  <si>
    <t>Millennium Oil &amp; Gas Limited</t>
  </si>
  <si>
    <t>Mobil Producing Nigeria Unlimited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</si>
  <si>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Moni Pulo Ltd</t>
    </r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</si>
  <si>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NAOC (NOW Oando PLC)</t>
    </r>
  </si>
  <si>
    <t>Nd Western Limited</t>
  </si>
  <si>
    <t>Neconde Energy Limited</t>
  </si>
  <si>
    <t>NE&amp;PL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</si>
  <si>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Network Exploration &amp; Production Ltd</t>
    </r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</si>
  <si>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Newcross E&amp;P Limited</t>
    </r>
  </si>
  <si>
    <t>Newcross Petroleum Limited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</si>
  <si>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Nigerian Agip Exploration (NAE)</t>
    </r>
  </si>
  <si>
    <t>OANDO OIL LTD</t>
  </si>
  <si>
    <t>OANDO PDC</t>
  </si>
  <si>
    <t>OANDO QUA IBOE LTD</t>
  </si>
  <si>
    <t>Oriental Energy Resources Ltd</t>
  </si>
  <si>
    <t>Pillar Oil Limited</t>
  </si>
  <si>
    <t>Platform Petroleum Limited</t>
  </si>
  <si>
    <t>Prime 130 Nigeria Limited</t>
  </si>
  <si>
    <t>Seplat Energies Ltd</t>
  </si>
  <si>
    <t>SPDC</t>
  </si>
  <si>
    <t>Shoreline Natural Resources Ltd</t>
  </si>
  <si>
    <t>SINOPEC</t>
  </si>
  <si>
    <t>South Atlantic Pet. Ltd</t>
  </si>
  <si>
    <t>Star Deepwater Petroleum Limited</t>
  </si>
  <si>
    <t>Sterling Global Oil Resources Limited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</si>
  <si>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Sterling Oil E&amp;P Production Co Ltd</t>
    </r>
  </si>
  <si>
    <t>Texaco Nigeria Outer Shelf Limited</t>
  </si>
  <si>
    <t>Total Exploration &amp; Production Nigeria Ltd</t>
  </si>
  <si>
    <t>Total Upstream</t>
  </si>
  <si>
    <r>
      <rPr>
        <sz val="7"/>
        <rFont val="Times New Roman"/>
        <family val="1"/>
      </rPr>
      <t xml:space="preserve"> </t>
    </r>
    <r>
      <rPr>
        <sz val="12"/>
        <rFont val="Footlight MT Light"/>
        <family val="1"/>
      </rPr>
      <t>Universal Energy Limited</t>
    </r>
  </si>
  <si>
    <t>Waltersmith Petroman Oil Ltd.</t>
  </si>
  <si>
    <t xml:space="preserve">        Yinka Folawiyo Petroleum Company</t>
  </si>
  <si>
    <t>S/N</t>
  </si>
  <si>
    <t xml:space="preserve">Name of Company </t>
  </si>
  <si>
    <t xml:space="preserve">Senior Management </t>
  </si>
  <si>
    <t>Middle Cadre</t>
  </si>
  <si>
    <t>Junior Cadre</t>
  </si>
  <si>
    <t>Local employees</t>
  </si>
  <si>
    <t>Male</t>
  </si>
  <si>
    <t>Female</t>
  </si>
  <si>
    <t>Continental Oil and Gas Company</t>
  </si>
  <si>
    <t>Total Employee</t>
  </si>
  <si>
    <t>Total Male</t>
  </si>
  <si>
    <t>Total Female</t>
  </si>
  <si>
    <t xml:space="preserve">Prime 127 Nigeria Limited </t>
  </si>
  <si>
    <t>Shell Nig. Exploration &amp; Production Co Ltd</t>
  </si>
  <si>
    <t>Nexen Petroleum Nigeria Limited</t>
  </si>
  <si>
    <t xml:space="preserve">Equinor Nigeria Energy Company Limited </t>
  </si>
  <si>
    <t>Elcrest E&amp;P Nigeria Ltd</t>
  </si>
  <si>
    <t xml:space="preserve">National </t>
  </si>
  <si>
    <t xml:space="preserve">Total </t>
  </si>
  <si>
    <t>Total</t>
  </si>
  <si>
    <t>Expatriate</t>
  </si>
  <si>
    <t>Local Employees</t>
  </si>
  <si>
    <t>Operational Address</t>
  </si>
  <si>
    <t>Name and Address of field</t>
  </si>
  <si>
    <t>RC No</t>
  </si>
  <si>
    <t>website</t>
  </si>
  <si>
    <t>State</t>
  </si>
  <si>
    <t>Email address</t>
  </si>
  <si>
    <t>Name of Contact Person</t>
  </si>
  <si>
    <t>Telephone Number</t>
  </si>
  <si>
    <t>Product(s)</t>
  </si>
  <si>
    <t>Employment Data</t>
  </si>
  <si>
    <t>Physically Challenged Persons</t>
  </si>
  <si>
    <t>Category of employees Top Mnagement Staff</t>
  </si>
  <si>
    <t>Total Emulument/Pay</t>
  </si>
  <si>
    <t>Number of employees</t>
  </si>
  <si>
    <t>Average Pay</t>
  </si>
  <si>
    <t>Description of Catergory</t>
  </si>
  <si>
    <t>Local employees(Host Community/LGA/State)</t>
  </si>
  <si>
    <t>National employees (Non Local)</t>
  </si>
  <si>
    <t>Expatriates</t>
  </si>
  <si>
    <t>Category of employees( Mid Management Staff)</t>
  </si>
  <si>
    <t>National Employees (Non local)</t>
  </si>
  <si>
    <t>Category of employees( Low level Staff)</t>
  </si>
  <si>
    <t>Copy of License – indicating convertion in line with PIA or non-converted pre-PIA</t>
  </si>
  <si>
    <t>National employees (non local)</t>
  </si>
  <si>
    <t>Contract, licence, lease, concession or legal agreement reference(s)</t>
  </si>
  <si>
    <t>Licence/Lease Title</t>
  </si>
  <si>
    <t>Coordinates</t>
  </si>
  <si>
    <t>Field</t>
  </si>
  <si>
    <t>Status of the licence/field</t>
  </si>
  <si>
    <t>Local Government Area</t>
  </si>
  <si>
    <t>Operator's Category/ Production Arrangement</t>
  </si>
  <si>
    <t>Asset Ref</t>
  </si>
  <si>
    <t>Arrangement</t>
  </si>
  <si>
    <t>Parties</t>
  </si>
  <si>
    <t>Nationality</t>
  </si>
  <si>
    <t>Status</t>
  </si>
  <si>
    <t>1. Name of shareholder</t>
  </si>
  <si>
    <t>Name</t>
  </si>
  <si>
    <t>Address</t>
  </si>
  <si>
    <t>Unit</t>
  </si>
  <si>
    <t>Date of Acquisition of Interest</t>
  </si>
  <si>
    <t>2. Name of shareholder</t>
  </si>
  <si>
    <t>3. Name of shareholder</t>
  </si>
  <si>
    <t>4. Name of shareholder</t>
  </si>
  <si>
    <t>5. Name of shareholder</t>
  </si>
  <si>
    <t>6. Name of shareholder</t>
  </si>
  <si>
    <t>7. Name of shareholder</t>
  </si>
  <si>
    <t>8. Name of shareholder</t>
  </si>
  <si>
    <t xml:space="preserve">Company Registered Address </t>
  </si>
  <si>
    <t xml:space="preserve">Company Activity/Bussiness </t>
  </si>
  <si>
    <t xml:space="preserve">Listing </t>
  </si>
  <si>
    <t xml:space="preserve">SUB TOTAL </t>
  </si>
  <si>
    <t xml:space="preserve">GRAND TOTAL </t>
  </si>
  <si>
    <t xml:space="preserve"> </t>
  </si>
  <si>
    <t xml:space="preserve">Name of Location </t>
  </si>
  <si>
    <t xml:space="preserve">Date of Acquisition </t>
  </si>
  <si>
    <t xml:space="preserve">Expiring Date  </t>
  </si>
  <si>
    <t xml:space="preserve">Operator </t>
  </si>
  <si>
    <t xml:space="preserve">% of sharing </t>
  </si>
  <si>
    <t xml:space="preserve">Share Holders </t>
  </si>
  <si>
    <t xml:space="preserve">% Holding </t>
  </si>
  <si>
    <t>NEITI : 2023 DATA COLLECTION AUDIT TEMPLATE</t>
  </si>
  <si>
    <t xml:space="preserve">Subject: </t>
  </si>
  <si>
    <t>Employee and Pay Data</t>
  </si>
  <si>
    <t>Guidance note</t>
  </si>
  <si>
    <r>
      <rPr>
        <b/>
        <sz val="12"/>
        <color rgb="FFFF0000"/>
        <rFont val="Garamond"/>
        <family val="1"/>
      </rPr>
      <t xml:space="preserve">1. </t>
    </r>
    <r>
      <rPr>
        <b/>
        <sz val="12"/>
        <rFont val="Garamond"/>
        <family val="1"/>
      </rPr>
      <t>Company Name:</t>
    </r>
  </si>
  <si>
    <t>ELCREST EXPLORATION AND PRODUCTION NIGERIA LIMITED</t>
  </si>
  <si>
    <t>2. Reporting date:</t>
  </si>
  <si>
    <t>3. Total number of employees</t>
  </si>
  <si>
    <t xml:space="preserve">4. Total number of male employees </t>
  </si>
  <si>
    <t>5. Total number of female employees</t>
  </si>
  <si>
    <t>6. Total number of employees who identify as another gender or no gender</t>
  </si>
  <si>
    <t>NIL</t>
  </si>
  <si>
    <t>7. Average Pay: Top Management Male employees</t>
  </si>
  <si>
    <t>Average Pay: Mid Management Male employees</t>
  </si>
  <si>
    <t>Average Pay: Lower Management Male employees</t>
  </si>
  <si>
    <t>8. Average Pay: Top Management Female employees</t>
  </si>
  <si>
    <t>Average Pay: Mid Management Female employees</t>
  </si>
  <si>
    <t>Average Pay: Lower Management Female employees</t>
  </si>
  <si>
    <t>9. Average Pay: Top Management Other Gender employees</t>
  </si>
  <si>
    <t>Average Pay: Mid Management Other Gender employees</t>
  </si>
  <si>
    <t>Average Pay: Lower Management Other Gender employees</t>
  </si>
  <si>
    <t xml:space="preserve">10. Disaggregation by occupational level, gender and disability   </t>
  </si>
  <si>
    <t>xiii</t>
  </si>
  <si>
    <t xml:space="preserve">Total   </t>
  </si>
  <si>
    <t xml:space="preserve">Male </t>
  </si>
  <si>
    <t xml:space="preserve">Female </t>
  </si>
  <si>
    <t>Other gender</t>
  </si>
  <si>
    <t>Other Gender</t>
  </si>
  <si>
    <t>Category of employees</t>
  </si>
  <si>
    <t>Total employees</t>
  </si>
  <si>
    <t>Total Pay</t>
  </si>
  <si>
    <t>Total Number</t>
  </si>
  <si>
    <t>Pay Range</t>
  </si>
  <si>
    <t>Average Pay per Personnel</t>
  </si>
  <si>
    <t>US$</t>
  </si>
  <si>
    <t>Top Management Level</t>
  </si>
  <si>
    <t>Middle Management Level</t>
  </si>
  <si>
    <t>Lower Level</t>
  </si>
  <si>
    <t xml:space="preserve">TOTAL </t>
  </si>
  <si>
    <t>NEITI : 2022 DATA COLLECTION AUDIT TEMPLATE</t>
  </si>
  <si>
    <t>EQUINOR NIGERIA ENERGY COMPANY LIMITED</t>
  </si>
  <si>
    <t>N/A</t>
  </si>
  <si>
    <t>Average Pay: Top Management Male employees</t>
  </si>
  <si>
    <t>Average Pay: Top Management Female employees</t>
  </si>
  <si>
    <t>Average Pay: Top Management Other Gender employees</t>
  </si>
  <si>
    <t xml:space="preserve">Disaggregation by occupational level, gender and disability   </t>
  </si>
  <si>
    <r>
      <t>Company Name</t>
    </r>
    <r>
      <rPr>
        <sz val="12"/>
        <color theme="1"/>
        <rFont val="Arial"/>
        <family val="2"/>
      </rPr>
      <t>:</t>
    </r>
  </si>
  <si>
    <t>FAMFA OIL LTD</t>
  </si>
  <si>
    <t>58A A.J. MARINHO DRIVE, VICTORIA ISLAND, LAGOS NIGERIA</t>
  </si>
  <si>
    <t>Agbami Field</t>
  </si>
  <si>
    <t>TIN No:</t>
  </si>
  <si>
    <t>Lagos</t>
  </si>
  <si>
    <t xml:space="preserve">Exploiration </t>
  </si>
  <si>
    <t>No</t>
  </si>
  <si>
    <t>crude oil</t>
  </si>
  <si>
    <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Male </t>
    </r>
  </si>
  <si>
    <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Female </t>
    </r>
  </si>
  <si>
    <t>₦77,651,838.53</t>
  </si>
  <si>
    <t>$8,058.26</t>
  </si>
  <si>
    <t>₦36,349,636.75</t>
  </si>
  <si>
    <t>$3,585.20</t>
  </si>
  <si>
    <t>₦45,832,176.03</t>
  </si>
  <si>
    <t>$1,656.91</t>
  </si>
  <si>
    <t>Active</t>
  </si>
  <si>
    <t>OML 127</t>
  </si>
  <si>
    <t>AGBAMI</t>
  </si>
  <si>
    <t>PSC</t>
  </si>
  <si>
    <t>STARDEEP</t>
  </si>
  <si>
    <t>NIGERIA</t>
  </si>
  <si>
    <t>ACTIVE</t>
  </si>
  <si>
    <t>MODUPE FOLARIN ALAKIJA</t>
  </si>
  <si>
    <t>FOLORUNSO ALAKIJA</t>
  </si>
  <si>
    <r>
      <rPr>
        <b/>
        <sz val="12"/>
        <color theme="1"/>
        <rFont val="Arial"/>
        <family val="2"/>
      </rPr>
      <t>Company Name</t>
    </r>
    <r>
      <rPr>
        <sz val="12"/>
        <color theme="1"/>
        <rFont val="Arial"/>
        <family val="2"/>
      </rPr>
      <t>:</t>
    </r>
  </si>
  <si>
    <t xml:space="preserve">First Hydrocarbon Nigeria 26 Limited </t>
  </si>
  <si>
    <t>13A A.J Marinho Drive Victoria Island Lagos</t>
  </si>
  <si>
    <t>10800804-0001</t>
  </si>
  <si>
    <t xml:space="preserve">Production and exploiration </t>
  </si>
  <si>
    <r>
      <rPr>
        <b/>
        <sz val="12"/>
        <color theme="1"/>
        <rFont val="Arial"/>
        <family val="2"/>
      </rP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Male </t>
    </r>
  </si>
  <si>
    <r>
      <rPr>
        <b/>
        <sz val="12"/>
        <color theme="1"/>
        <rFont val="Arial"/>
        <family val="2"/>
      </rPr>
      <t>N</t>
    </r>
    <r>
      <rPr>
        <b/>
        <vertAlign val="superscript"/>
        <sz val="12"/>
        <color theme="1"/>
        <rFont val="Arial"/>
        <family val="2"/>
      </rPr>
      <t>o</t>
    </r>
    <r>
      <rPr>
        <b/>
        <sz val="12"/>
        <color theme="1"/>
        <rFont val="Arial"/>
        <family val="2"/>
      </rPr>
      <t xml:space="preserve"> of Female </t>
    </r>
  </si>
  <si>
    <t>i</t>
  </si>
  <si>
    <t>ND WESTERN LIMITED</t>
  </si>
  <si>
    <t>ii</t>
  </si>
  <si>
    <t>22nd May 2024</t>
  </si>
  <si>
    <t>iii</t>
  </si>
  <si>
    <t>iv</t>
  </si>
  <si>
    <t>v</t>
  </si>
  <si>
    <t>vi</t>
  </si>
  <si>
    <t>N=93,971,531.03</t>
  </si>
  <si>
    <t>NA</t>
  </si>
  <si>
    <t>vii</t>
  </si>
  <si>
    <t>viii</t>
  </si>
  <si>
    <t>ix</t>
  </si>
  <si>
    <t>x</t>
  </si>
  <si>
    <t>xi</t>
  </si>
  <si>
    <t>xii</t>
  </si>
  <si>
    <t>NEITI : 2019 DATA COLLECTION AUDIT TEMPLATE</t>
  </si>
  <si>
    <t>PRIME 127 NIGERIA LIMITED</t>
  </si>
  <si>
    <t>PRIME 130 NIGERIA LIMITED</t>
  </si>
  <si>
    <t>SOUTH ATLANTIC PETROLEUM LIMITED</t>
  </si>
  <si>
    <t>$190,000-$450,000</t>
  </si>
  <si>
    <t>$120,000-$160,000</t>
  </si>
  <si>
    <t>$100,000-$125,000</t>
  </si>
  <si>
    <t>$25,000-$96,000</t>
  </si>
  <si>
    <t>$28,000-$59,000</t>
  </si>
  <si>
    <t>Sterling Oil Exploration &amp; Energy Production Co Ltd</t>
  </si>
  <si>
    <t>Sterling Global Oil Resources Ltd</t>
  </si>
  <si>
    <t>SHORELINE NATURAL RESOURCES LIMITED</t>
  </si>
  <si>
    <t>12 May, 2023</t>
  </si>
  <si>
    <r>
      <t xml:space="preserve">SINOPEC INTERNATIONAL PETROLEUM  EXPLORATION AND PRODUCTION COMPANY NIGERIA LIMITED (SIPEC) </t>
    </r>
    <r>
      <rPr>
        <b/>
        <sz val="12"/>
        <color rgb="FFFF0000"/>
        <rFont val="Garamond"/>
        <family val="1"/>
      </rPr>
      <t>2022</t>
    </r>
  </si>
  <si>
    <t>7.Average Pay: Top Management Male employees</t>
  </si>
  <si>
    <t>8.Average Pay: Top Management Female employees</t>
  </si>
  <si>
    <t>9.Average Pay: Top Management Other Gender employees</t>
  </si>
  <si>
    <t xml:space="preserve">10.Disaggregation by occupational level, gender and disability   </t>
  </si>
  <si>
    <t>Naira</t>
  </si>
  <si>
    <t xml:space="preserve">Naira </t>
  </si>
  <si>
    <t>NOTE: All figures are in Naira</t>
  </si>
  <si>
    <t>MOBIL PRODUCING NIGERIA UNLIMITED</t>
  </si>
  <si>
    <t>FRONTIER OIL LTD</t>
  </si>
  <si>
    <t>FIRST EXPLORATION &amp; PETROLEUM DEVELOPMENT COMPANT LIMITED</t>
  </si>
  <si>
    <t>JULY 30, 2024</t>
  </si>
  <si>
    <t>N</t>
  </si>
  <si>
    <t>4,742,500.00 - 30,975,833.33</t>
  </si>
  <si>
    <t>2,513,333.33 - 6,446,483.33</t>
  </si>
  <si>
    <t>2,659,166.67 - 4,935,128.21</t>
  </si>
  <si>
    <t>575,833.33 - 4,251,333.33</t>
  </si>
  <si>
    <t>575,833.33 - 3,297,179.48</t>
  </si>
  <si>
    <t>ESSO EXPLORATION AND PRODUCTION NIGERIA LIMITED</t>
  </si>
  <si>
    <t>ENERGIA LIMITED</t>
  </si>
  <si>
    <t>NIGERIAN AGIP OIL COMPANY LIMITED</t>
  </si>
  <si>
    <t>[Need to get the terminology right here]</t>
  </si>
  <si>
    <t>BRITTANIA-U NIG LTD</t>
  </si>
  <si>
    <t>40 - 50</t>
  </si>
  <si>
    <t>19 - 28</t>
  </si>
  <si>
    <t>9 - 11</t>
  </si>
  <si>
    <t>Midwestern Oil and Gas Company Limited</t>
  </si>
  <si>
    <t>December</t>
  </si>
  <si>
    <t>15252-112467</t>
  </si>
  <si>
    <t>18669-94895</t>
  </si>
  <si>
    <t>BELEMAOIL PRODUCING LIMITED</t>
  </si>
  <si>
    <t>Nil</t>
  </si>
  <si>
    <t>ARADEL ENERGY</t>
  </si>
  <si>
    <t>Shell Nigeria Exploration and Production Company Ltd (SNEPCo)</t>
  </si>
  <si>
    <t>NEWCROSS EXPLORATION AND PRODUCTION LIMITED</t>
  </si>
  <si>
    <t>Shell Petroleum Development Company Ltd (SPDC)</t>
  </si>
  <si>
    <t>YINKA FOLAWIYO PETROLUEM COMPANY LIMITED</t>
  </si>
  <si>
    <t>CHORUS ENERGY LIMITED</t>
  </si>
  <si>
    <t>Oriental Energy Resources Limited</t>
  </si>
  <si>
    <t>April 26, 2024</t>
  </si>
  <si>
    <t>57,867.08-257,374.83</t>
  </si>
  <si>
    <t>38,824.01-105,263.16</t>
  </si>
  <si>
    <t>6496.11-91,140.65</t>
  </si>
  <si>
    <t>11,342.63-30,243.73</t>
  </si>
  <si>
    <t>Universal Energy Resources Limited</t>
  </si>
  <si>
    <t>1. Company Name:</t>
  </si>
  <si>
    <t>NEPL</t>
  </si>
  <si>
    <t>31/12/2022</t>
  </si>
  <si>
    <t>SUMMARY</t>
  </si>
  <si>
    <t>MEN</t>
  </si>
  <si>
    <t>WOMEN</t>
  </si>
  <si>
    <t>Senior Management</t>
  </si>
  <si>
    <t>%</t>
  </si>
  <si>
    <t>Local</t>
  </si>
  <si>
    <t>National</t>
  </si>
  <si>
    <t>Top</t>
  </si>
  <si>
    <t>Middle</t>
  </si>
  <si>
    <t>Lower</t>
  </si>
  <si>
    <t>Total nationals</t>
  </si>
  <si>
    <t>% of top management</t>
  </si>
  <si>
    <t>% of middle management</t>
  </si>
  <si>
    <t>% of lower management</t>
  </si>
  <si>
    <t>No. of national employees</t>
  </si>
  <si>
    <t>No of male nationals</t>
  </si>
  <si>
    <t>% male nationals</t>
  </si>
  <si>
    <t>No. of female nationals</t>
  </si>
  <si>
    <t>% female nationals</t>
  </si>
  <si>
    <t>Nigerian nationals</t>
  </si>
  <si>
    <t>TOTAL</t>
  </si>
  <si>
    <t>Female local</t>
  </si>
  <si>
    <t>Female national</t>
  </si>
  <si>
    <t xml:space="preserve">Top management </t>
  </si>
  <si>
    <t>% of employees</t>
  </si>
  <si>
    <t xml:space="preserve">Middle management </t>
  </si>
  <si>
    <t>% of middle management employees</t>
  </si>
  <si>
    <t>% of lower management employees</t>
  </si>
  <si>
    <t xml:space="preserve">Grand total </t>
  </si>
  <si>
    <t>Male local</t>
  </si>
  <si>
    <t>Male national</t>
  </si>
  <si>
    <t xml:space="preserve">Lower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</si>
</sst>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&quot;£&quot;#,##0.00"/>
    <numFmt numFmtId="167" formatCode="[$₦-46A]#,##0.00"/>
    <numFmt numFmtId="168" formatCode="#,##0.00;#,##0.00"/>
    <numFmt numFmtId="169" formatCode="_(* #,##0_);_(* \(#,##0\);_(* &quot;-&quot;??_);_(@_)"/>
    <numFmt numFmtId="170" formatCode="0.0%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Footlight MT Light"/>
      <family val="1"/>
    </font>
    <font>
      <sz val="7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Tahoma"/>
      <family val="2"/>
    </font>
    <font>
      <sz val="12"/>
      <color theme="1"/>
      <name val="Garamond"/>
      <family val="1"/>
    </font>
    <font>
      <b/>
      <sz val="9"/>
      <color theme="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name val="Garamond"/>
      <family val="1"/>
    </font>
    <font>
      <b/>
      <sz val="16"/>
      <name val="Garamond"/>
      <family val="1"/>
    </font>
    <font>
      <sz val="10"/>
      <name val="Garamond"/>
      <family val="1"/>
    </font>
    <font>
      <b/>
      <sz val="14"/>
      <name val="Garamond"/>
      <family val="1"/>
    </font>
    <font>
      <sz val="12"/>
      <name val="Garamond"/>
      <family val="1"/>
    </font>
    <font>
      <b/>
      <sz val="12"/>
      <color rgb="FFFF0000"/>
      <name val="Garamond"/>
      <family val="1"/>
    </font>
    <font>
      <sz val="12"/>
      <color rgb="FFFF0000"/>
      <name val="Garamond"/>
      <family val="1"/>
    </font>
    <font>
      <b/>
      <sz val="12"/>
      <color theme="1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Calibri Light"/>
      <family val="2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Garamond"/>
      <family val="1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2"/>
      <color rgb="FF00B0F0"/>
      <name val="Calibri"/>
      <family val="2"/>
    </font>
    <font>
      <b/>
      <sz val="10"/>
      <color rgb="FFFF0000"/>
      <name val="Garamond"/>
      <family val="1"/>
    </font>
    <font>
      <sz val="10"/>
      <color rgb="FFFF0000"/>
      <name val="Garamond"/>
      <family val="1"/>
    </font>
    <font>
      <sz val="18"/>
      <name val="Garamond"/>
      <family val="1"/>
    </font>
    <font>
      <sz val="22"/>
      <name val="Garamond"/>
      <family val="1"/>
    </font>
    <font>
      <sz val="20"/>
      <name val="Garamond"/>
      <family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</font>
    <font>
      <b/>
      <sz val="12"/>
      <color rgb="FF000000"/>
      <name val="Garamond"/>
      <family val="1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C8C8C8"/>
        <bgColor rgb="FFC8C8C8"/>
      </patternFill>
    </fill>
    <fill>
      <patternFill patternType="solid">
        <fgColor rgb="FFF2F2F2"/>
        <bgColor rgb="FFF2F2F2"/>
      </patternFill>
    </fill>
    <fill>
      <patternFill patternType="solid">
        <fgColor rgb="FFA8D08D"/>
        <bgColor rgb="FFA8D08D"/>
      </patternFill>
    </fill>
    <fill>
      <patternFill patternType="solid">
        <fgColor rgb="FFFABF8F"/>
        <bgColor rgb="FF000000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/>
      <diagonal/>
    </border>
    <border>
      <left/>
      <right/>
      <top style="medium">
        <color rgb="FF70AD47"/>
      </top>
      <bottom/>
      <diagonal/>
    </border>
    <border>
      <left/>
      <right/>
      <top/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 style="medium">
        <color rgb="FF70AD47"/>
      </left>
      <right/>
      <top/>
      <bottom style="medium">
        <color rgb="FF70AD47"/>
      </bottom>
      <diagonal/>
    </border>
    <border>
      <left/>
      <right style="medium">
        <color rgb="FF70AD47"/>
      </right>
      <top/>
      <bottom style="medium">
        <color rgb="FF70AD47"/>
      </bottom>
      <diagonal/>
    </border>
    <border>
      <left/>
      <right style="medium">
        <color rgb="FFA8D08D"/>
      </right>
      <top style="medium">
        <color rgb="FF70AD47"/>
      </top>
      <bottom style="medium">
        <color rgb="FFA8D08D"/>
      </bottom>
      <diagonal/>
    </border>
    <border>
      <left style="medium">
        <color rgb="FFA8D08D"/>
      </left>
      <right/>
      <top style="medium">
        <color rgb="FFA8D08D"/>
      </top>
      <bottom style="medium">
        <color rgb="FFA8D08D"/>
      </bottom>
      <diagonal/>
    </border>
    <border>
      <left/>
      <right style="medium">
        <color rgb="FFA8D08D"/>
      </right>
      <top style="medium">
        <color rgb="FFA8D08D"/>
      </top>
      <bottom style="medium">
        <color rgb="FFA8D08D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8" fillId="0" borderId="0"/>
  </cellStyleXfs>
  <cellXfs count="602">
    <xf numFmtId="0" fontId="0" fillId="0" borderId="0" xfId="0"/>
    <xf numFmtId="43" fontId="0" fillId="0" borderId="0" xfId="1" applyFont="1"/>
    <xf numFmtId="43" fontId="3" fillId="0" borderId="1" xfId="1" applyFont="1" applyBorder="1" applyAlignment="1">
      <alignment horizontal="left" vertical="center" wrapText="1" indent="3"/>
    </xf>
    <xf numFmtId="43" fontId="3" fillId="0" borderId="1" xfId="1" applyFont="1" applyBorder="1"/>
    <xf numFmtId="43" fontId="2" fillId="0" borderId="2" xfId="1" applyFont="1" applyBorder="1"/>
    <xf numFmtId="0" fontId="8" fillId="0" borderId="3" xfId="0" applyFont="1" applyBorder="1"/>
    <xf numFmtId="43" fontId="2" fillId="11" borderId="0" xfId="1" applyFont="1" applyFill="1" applyAlignment="1">
      <alignment horizontal="center"/>
    </xf>
    <xf numFmtId="165" fontId="0" fillId="0" borderId="0" xfId="1" applyNumberFormat="1" applyFont="1"/>
    <xf numFmtId="0" fontId="8" fillId="0" borderId="0" xfId="0" applyFont="1"/>
    <xf numFmtId="165" fontId="2" fillId="3" borderId="0" xfId="1" applyNumberFormat="1" applyFont="1" applyFill="1" applyAlignment="1">
      <alignment horizontal="center" vertical="center"/>
    </xf>
    <xf numFmtId="165" fontId="1" fillId="0" borderId="0" xfId="0" applyNumberFormat="1" applyFont="1"/>
    <xf numFmtId="165" fontId="0" fillId="0" borderId="0" xfId="1" applyNumberFormat="1" applyFont="1" applyBorder="1"/>
    <xf numFmtId="165" fontId="5" fillId="0" borderId="0" xfId="1" applyNumberFormat="1" applyFont="1" applyFill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left" vertical="center"/>
    </xf>
    <xf numFmtId="165" fontId="2" fillId="0" borderId="2" xfId="1" applyNumberFormat="1" applyFont="1" applyBorder="1"/>
    <xf numFmtId="165" fontId="2" fillId="11" borderId="0" xfId="1" applyNumberFormat="1" applyFont="1" applyFill="1"/>
    <xf numFmtId="165" fontId="2" fillId="1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165" fontId="2" fillId="4" borderId="0" xfId="1" applyNumberFormat="1" applyFont="1" applyFill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6" borderId="0" xfId="1" applyNumberFormat="1" applyFont="1" applyFill="1" applyAlignment="1">
      <alignment horizontal="center" vertical="center"/>
    </xf>
    <xf numFmtId="165" fontId="2" fillId="5" borderId="0" xfId="1" applyNumberFormat="1" applyFont="1" applyFill="1" applyAlignment="1">
      <alignment horizontal="center" vertical="center"/>
    </xf>
    <xf numFmtId="165" fontId="2" fillId="7" borderId="0" xfId="1" applyNumberFormat="1" applyFont="1" applyFill="1" applyAlignment="1">
      <alignment horizontal="center" vertical="center"/>
    </xf>
    <xf numFmtId="165" fontId="2" fillId="5" borderId="1" xfId="1" applyNumberFormat="1" applyFont="1" applyFill="1" applyBorder="1" applyAlignment="1">
      <alignment horizontal="center" vertical="center"/>
    </xf>
    <xf numFmtId="165" fontId="2" fillId="9" borderId="0" xfId="1" applyNumberFormat="1" applyFont="1" applyFill="1" applyAlignment="1">
      <alignment horizontal="center" vertical="center"/>
    </xf>
    <xf numFmtId="165" fontId="2" fillId="8" borderId="0" xfId="1" applyNumberFormat="1" applyFont="1" applyFill="1" applyAlignment="1">
      <alignment horizontal="center" vertical="center"/>
    </xf>
    <xf numFmtId="165" fontId="2" fillId="10" borderId="0" xfId="1" applyNumberFormat="1" applyFont="1" applyFill="1" applyAlignment="1">
      <alignment horizontal="center" vertical="center"/>
    </xf>
    <xf numFmtId="165" fontId="2" fillId="10" borderId="1" xfId="1" applyNumberFormat="1" applyFont="1" applyFill="1" applyBorder="1" applyAlignment="1">
      <alignment horizontal="center" vertical="center"/>
    </xf>
    <xf numFmtId="165" fontId="0" fillId="12" borderId="0" xfId="1" applyNumberFormat="1" applyFont="1" applyFill="1"/>
    <xf numFmtId="165" fontId="8" fillId="0" borderId="3" xfId="0" applyNumberFormat="1" applyFont="1" applyBorder="1"/>
    <xf numFmtId="165" fontId="0" fillId="2" borderId="1" xfId="1" applyNumberFormat="1" applyFont="1" applyFill="1" applyBorder="1"/>
    <xf numFmtId="165" fontId="0" fillId="5" borderId="1" xfId="1" applyNumberFormat="1" applyFont="1" applyFill="1" applyBorder="1"/>
    <xf numFmtId="165" fontId="0" fillId="10" borderId="1" xfId="1" applyNumberFormat="1" applyFont="1" applyFill="1" applyBorder="1"/>
    <xf numFmtId="165" fontId="6" fillId="0" borderId="0" xfId="1" applyNumberFormat="1" applyFont="1" applyFill="1" applyBorder="1" applyAlignment="1">
      <alignment horizontal="center" wrapText="1"/>
    </xf>
    <xf numFmtId="165" fontId="2" fillId="12" borderId="2" xfId="1" applyNumberFormat="1" applyFont="1" applyFill="1" applyBorder="1"/>
    <xf numFmtId="0" fontId="16" fillId="13" borderId="0" xfId="0" applyFont="1" applyFill="1" applyAlignment="1">
      <alignment vertical="top"/>
    </xf>
    <xf numFmtId="0" fontId="18" fillId="13" borderId="0" xfId="0" applyFont="1" applyFill="1"/>
    <xf numFmtId="0" fontId="18" fillId="3" borderId="0" xfId="0" applyFont="1" applyFill="1"/>
    <xf numFmtId="0" fontId="17" fillId="13" borderId="0" xfId="0" applyFont="1" applyFill="1"/>
    <xf numFmtId="0" fontId="17" fillId="13" borderId="0" xfId="0" applyFont="1" applyFill="1" applyAlignment="1">
      <alignment horizontal="center"/>
    </xf>
    <xf numFmtId="0" fontId="19" fillId="13" borderId="0" xfId="0" applyFont="1" applyFill="1" applyAlignment="1">
      <alignment horizontal="center"/>
    </xf>
    <xf numFmtId="0" fontId="16" fillId="13" borderId="0" xfId="0" applyFont="1" applyFill="1" applyAlignment="1">
      <alignment vertical="top" wrapText="1"/>
    </xf>
    <xf numFmtId="0" fontId="20" fillId="13" borderId="0" xfId="0" applyFont="1" applyFill="1"/>
    <xf numFmtId="0" fontId="16" fillId="13" borderId="0" xfId="0" applyFont="1" applyFill="1"/>
    <xf numFmtId="0" fontId="20" fillId="7" borderId="0" xfId="0" applyFont="1" applyFill="1" applyAlignment="1">
      <alignment horizontal="center"/>
    </xf>
    <xf numFmtId="0" fontId="20" fillId="13" borderId="0" xfId="0" applyFont="1" applyFill="1" applyAlignment="1">
      <alignment horizontal="center"/>
    </xf>
    <xf numFmtId="0" fontId="21" fillId="13" borderId="0" xfId="0" applyFont="1" applyFill="1"/>
    <xf numFmtId="0" fontId="20" fillId="7" borderId="0" xfId="0" applyFont="1" applyFill="1" applyAlignment="1">
      <alignment horizontal="left"/>
    </xf>
    <xf numFmtId="0" fontId="21" fillId="13" borderId="0" xfId="0" applyFont="1" applyFill="1" applyAlignment="1">
      <alignment wrapText="1"/>
    </xf>
    <xf numFmtId="0" fontId="22" fillId="13" borderId="0" xfId="0" applyFont="1" applyFill="1" applyAlignment="1">
      <alignment vertical="top"/>
    </xf>
    <xf numFmtId="43" fontId="20" fillId="7" borderId="0" xfId="1" applyFont="1" applyFill="1" applyAlignment="1">
      <alignment horizontal="center"/>
    </xf>
    <xf numFmtId="43" fontId="20" fillId="7" borderId="0" xfId="1" applyFont="1" applyFill="1" applyAlignment="1">
      <alignment horizontal="left"/>
    </xf>
    <xf numFmtId="0" fontId="22" fillId="13" borderId="0" xfId="0" applyFont="1" applyFill="1" applyAlignment="1">
      <alignment horizontal="left" vertical="top"/>
    </xf>
    <xf numFmtId="0" fontId="20" fillId="13" borderId="0" xfId="0" applyFont="1" applyFill="1" applyAlignment="1">
      <alignment wrapText="1"/>
    </xf>
    <xf numFmtId="0" fontId="18" fillId="13" borderId="0" xfId="0" applyFont="1" applyFill="1" applyAlignment="1">
      <alignment wrapText="1"/>
    </xf>
    <xf numFmtId="0" fontId="18" fillId="3" borderId="0" xfId="0" applyFont="1" applyFill="1" applyAlignment="1">
      <alignment wrapText="1"/>
    </xf>
    <xf numFmtId="1" fontId="16" fillId="13" borderId="0" xfId="0" applyNumberFormat="1" applyFont="1" applyFill="1" applyAlignment="1">
      <alignment wrapText="1"/>
    </xf>
    <xf numFmtId="0" fontId="24" fillId="13" borderId="0" xfId="0" applyFont="1" applyFill="1" applyAlignment="1">
      <alignment wrapText="1"/>
    </xf>
    <xf numFmtId="0" fontId="24" fillId="3" borderId="0" xfId="0" applyFont="1" applyFill="1" applyAlignment="1">
      <alignment wrapText="1"/>
    </xf>
    <xf numFmtId="0" fontId="23" fillId="13" borderId="1" xfId="0" applyFont="1" applyFill="1" applyBorder="1"/>
    <xf numFmtId="0" fontId="23" fillId="13" borderId="1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 wrapText="1"/>
    </xf>
    <xf numFmtId="0" fontId="23" fillId="13" borderId="0" xfId="0" applyFont="1" applyFill="1" applyAlignment="1">
      <alignment horizontal="center"/>
    </xf>
    <xf numFmtId="0" fontId="12" fillId="1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10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13" borderId="1" xfId="0" applyFont="1" applyFill="1" applyBorder="1"/>
    <xf numFmtId="0" fontId="12" fillId="13" borderId="1" xfId="0" applyFont="1" applyFill="1" applyBorder="1" applyAlignment="1">
      <alignment horizontal="left" vertical="center" wrapText="1"/>
    </xf>
    <xf numFmtId="43" fontId="12" fillId="15" borderId="1" xfId="1" applyFont="1" applyFill="1" applyBorder="1"/>
    <xf numFmtId="0" fontId="12" fillId="15" borderId="1" xfId="0" applyFont="1" applyFill="1" applyBorder="1"/>
    <xf numFmtId="0" fontId="16" fillId="16" borderId="0" xfId="0" applyFont="1" applyFill="1" applyAlignment="1">
      <alignment vertical="top"/>
    </xf>
    <xf numFmtId="43" fontId="12" fillId="0" borderId="1" xfId="1" applyFont="1" applyBorder="1" applyAlignment="1">
      <alignment horizontal="center"/>
    </xf>
    <xf numFmtId="9" fontId="0" fillId="0" borderId="0" xfId="2" applyFont="1" applyAlignment="1">
      <alignment horizontal="center"/>
    </xf>
    <xf numFmtId="9" fontId="12" fillId="0" borderId="1" xfId="2" applyFont="1" applyBorder="1" applyAlignment="1">
      <alignment horizontal="center"/>
    </xf>
    <xf numFmtId="43" fontId="12" fillId="0" borderId="1" xfId="0" applyNumberFormat="1" applyFont="1" applyBorder="1" applyAlignment="1">
      <alignment horizontal="center"/>
    </xf>
    <xf numFmtId="0" fontId="20" fillId="13" borderId="0" xfId="0" applyFont="1" applyFill="1" applyAlignment="1">
      <alignment horizontal="left" wrapText="1"/>
    </xf>
    <xf numFmtId="0" fontId="23" fillId="13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/>
    </xf>
    <xf numFmtId="43" fontId="23" fillId="0" borderId="1" xfId="1" applyFont="1" applyBorder="1" applyAlignment="1">
      <alignment horizontal="center"/>
    </xf>
    <xf numFmtId="1" fontId="18" fillId="13" borderId="0" xfId="0" applyNumberFormat="1" applyFont="1" applyFill="1"/>
    <xf numFmtId="1" fontId="18" fillId="3" borderId="0" xfId="0" applyNumberFormat="1" applyFont="1" applyFill="1"/>
    <xf numFmtId="14" fontId="20" fillId="7" borderId="0" xfId="0" applyNumberFormat="1" applyFont="1" applyFill="1" applyAlignment="1">
      <alignment horizontal="center"/>
    </xf>
    <xf numFmtId="0" fontId="6" fillId="5" borderId="1" xfId="0" applyFont="1" applyFill="1" applyBorder="1" applyAlignment="1">
      <alignment horizontal="left" vertical="center"/>
    </xf>
    <xf numFmtId="0" fontId="11" fillId="17" borderId="6" xfId="0" applyFont="1" applyFill="1" applyBorder="1" applyAlignment="1">
      <alignment horizontal="left"/>
    </xf>
    <xf numFmtId="0" fontId="11" fillId="17" borderId="7" xfId="0" applyFont="1" applyFill="1" applyBorder="1" applyAlignment="1">
      <alignment horizontal="left"/>
    </xf>
    <xf numFmtId="0" fontId="11" fillId="17" borderId="8" xfId="0" applyFont="1" applyFill="1" applyBorder="1" applyAlignment="1">
      <alignment horizontal="left"/>
    </xf>
    <xf numFmtId="0" fontId="6" fillId="5" borderId="6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wrapText="1"/>
    </xf>
    <xf numFmtId="0" fontId="25" fillId="5" borderId="6" xfId="0" applyFont="1" applyFill="1" applyBorder="1" applyAlignment="1">
      <alignment vertical="center" wrapText="1"/>
    </xf>
    <xf numFmtId="0" fontId="5" fillId="5" borderId="0" xfId="0" applyFont="1" applyFill="1" applyAlignment="1">
      <alignment horizontal="left"/>
    </xf>
    <xf numFmtId="0" fontId="5" fillId="18" borderId="0" xfId="0" applyFont="1" applyFill="1"/>
    <xf numFmtId="0" fontId="5" fillId="18" borderId="10" xfId="0" applyFont="1" applyFill="1" applyBorder="1"/>
    <xf numFmtId="0" fontId="6" fillId="18" borderId="8" xfId="0" applyFont="1" applyFill="1" applyBorder="1" applyAlignment="1">
      <alignment wrapText="1"/>
    </xf>
    <xf numFmtId="0" fontId="6" fillId="18" borderId="1" xfId="0" applyFont="1" applyFill="1" applyBorder="1" applyAlignment="1">
      <alignment wrapText="1"/>
    </xf>
    <xf numFmtId="0" fontId="6" fillId="18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5" fillId="18" borderId="8" xfId="0" applyFont="1" applyFill="1" applyBorder="1" applyAlignment="1">
      <alignment horizontal="left" vertical="center" wrapText="1"/>
    </xf>
    <xf numFmtId="166" fontId="0" fillId="0" borderId="0" xfId="0" applyNumberFormat="1"/>
    <xf numFmtId="0" fontId="8" fillId="0" borderId="1" xfId="0" applyFont="1" applyBorder="1"/>
    <xf numFmtId="167" fontId="5" fillId="17" borderId="1" xfId="0" applyNumberFormat="1" applyFont="1" applyFill="1" applyBorder="1" applyAlignment="1">
      <alignment horizontal="left" vertical="center" wrapText="1"/>
    </xf>
    <xf numFmtId="0" fontId="5" fillId="18" borderId="8" xfId="0" applyFont="1" applyFill="1" applyBorder="1" applyAlignment="1">
      <alignment horizontal="left" vertical="center"/>
    </xf>
    <xf numFmtId="167" fontId="5" fillId="17" borderId="1" xfId="0" applyNumberFormat="1" applyFont="1" applyFill="1" applyBorder="1" applyAlignment="1">
      <alignment horizontal="left" vertical="center"/>
    </xf>
    <xf numFmtId="0" fontId="6" fillId="18" borderId="8" xfId="0" applyFont="1" applyFill="1" applyBorder="1" applyAlignment="1">
      <alignment horizontal="left" vertical="center"/>
    </xf>
    <xf numFmtId="167" fontId="13" fillId="0" borderId="1" xfId="0" applyNumberFormat="1" applyFont="1" applyBorder="1"/>
    <xf numFmtId="0" fontId="13" fillId="0" borderId="1" xfId="0" applyFont="1" applyBorder="1"/>
    <xf numFmtId="0" fontId="5" fillId="17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left" vertical="center"/>
    </xf>
    <xf numFmtId="0" fontId="6" fillId="18" borderId="12" xfId="0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/>
    </xf>
    <xf numFmtId="0" fontId="6" fillId="18" borderId="13" xfId="0" applyFont="1" applyFill="1" applyBorder="1" applyAlignment="1">
      <alignment horizontal="center"/>
    </xf>
    <xf numFmtId="0" fontId="6" fillId="18" borderId="0" xfId="0" applyFont="1" applyFill="1" applyAlignment="1">
      <alignment horizontal="center"/>
    </xf>
    <xf numFmtId="0" fontId="28" fillId="18" borderId="1" xfId="0" applyFont="1" applyFill="1" applyBorder="1" applyAlignment="1">
      <alignment horizontal="left" wrapText="1"/>
    </xf>
    <xf numFmtId="43" fontId="2" fillId="0" borderId="0" xfId="1" applyFont="1" applyAlignment="1">
      <alignment horizontal="left"/>
    </xf>
    <xf numFmtId="0" fontId="6" fillId="0" borderId="1" xfId="0" applyFont="1" applyBorder="1"/>
    <xf numFmtId="0" fontId="5" fillId="18" borderId="8" xfId="0" applyFont="1" applyFill="1" applyBorder="1"/>
    <xf numFmtId="0" fontId="5" fillId="18" borderId="1" xfId="0" applyFont="1" applyFill="1" applyBorder="1"/>
    <xf numFmtId="0" fontId="5" fillId="13" borderId="1" xfId="0" applyFont="1" applyFill="1" applyBorder="1"/>
    <xf numFmtId="0" fontId="5" fillId="13" borderId="15" xfId="0" applyFont="1" applyFill="1" applyBorder="1"/>
    <xf numFmtId="0" fontId="5" fillId="13" borderId="16" xfId="0" applyFont="1" applyFill="1" applyBorder="1"/>
    <xf numFmtId="0" fontId="5" fillId="13" borderId="7" xfId="0" applyFont="1" applyFill="1" applyBorder="1"/>
    <xf numFmtId="0" fontId="5" fillId="18" borderId="7" xfId="0" applyFont="1" applyFill="1" applyBorder="1"/>
    <xf numFmtId="0" fontId="6" fillId="18" borderId="13" xfId="0" applyFont="1" applyFill="1" applyBorder="1" applyAlignment="1">
      <alignment horizontal="center" vertical="center" wrapText="1"/>
    </xf>
    <xf numFmtId="0" fontId="9" fillId="18" borderId="1" xfId="0" applyFont="1" applyFill="1" applyBorder="1"/>
    <xf numFmtId="0" fontId="9" fillId="18" borderId="0" xfId="0" applyFont="1" applyFill="1"/>
    <xf numFmtId="0" fontId="6" fillId="18" borderId="12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 wrapText="1"/>
    </xf>
    <xf numFmtId="0" fontId="6" fillId="18" borderId="19" xfId="0" applyFont="1" applyFill="1" applyBorder="1" applyAlignment="1">
      <alignment wrapText="1"/>
    </xf>
    <xf numFmtId="0" fontId="6" fillId="18" borderId="0" xfId="0" applyFont="1" applyFill="1" applyAlignment="1">
      <alignment wrapText="1"/>
    </xf>
    <xf numFmtId="0" fontId="6" fillId="18" borderId="20" xfId="0" applyFont="1" applyFill="1" applyBorder="1" applyAlignment="1">
      <alignment horizontal="center" vertical="center" wrapText="1"/>
    </xf>
    <xf numFmtId="0" fontId="29" fillId="18" borderId="20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1" xfId="0" applyFont="1" applyBorder="1"/>
    <xf numFmtId="0" fontId="5" fillId="0" borderId="12" xfId="0" applyFont="1" applyBorder="1"/>
    <xf numFmtId="0" fontId="5" fillId="0" borderId="5" xfId="0" applyFont="1" applyBorder="1"/>
    <xf numFmtId="0" fontId="5" fillId="0" borderId="2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1" xfId="0" applyFont="1" applyBorder="1"/>
    <xf numFmtId="0" fontId="5" fillId="0" borderId="15" xfId="0" applyFont="1" applyBorder="1"/>
    <xf numFmtId="0" fontId="6" fillId="12" borderId="23" xfId="0" applyFont="1" applyFill="1" applyBorder="1" applyAlignment="1">
      <alignment horizontal="center" vertical="center" wrapText="1"/>
    </xf>
    <xf numFmtId="0" fontId="6" fillId="12" borderId="25" xfId="0" applyFont="1" applyFill="1" applyBorder="1"/>
    <xf numFmtId="0" fontId="6" fillId="12" borderId="26" xfId="0" applyFont="1" applyFill="1" applyBorder="1" applyAlignment="1">
      <alignment horizontal="center" vertical="center" wrapText="1"/>
    </xf>
    <xf numFmtId="0" fontId="25" fillId="12" borderId="28" xfId="0" applyFont="1" applyFill="1" applyBorder="1" applyAlignment="1">
      <alignment horizontal="center" vertical="center" wrapText="1"/>
    </xf>
    <xf numFmtId="0" fontId="5" fillId="12" borderId="28" xfId="0" applyFont="1" applyFill="1" applyBorder="1"/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5" fillId="17" borderId="1" xfId="0" applyFont="1" applyFill="1" applyBorder="1"/>
    <xf numFmtId="0" fontId="5" fillId="17" borderId="31" xfId="0" applyFont="1" applyFill="1" applyBorder="1"/>
    <xf numFmtId="0" fontId="30" fillId="0" borderId="10" xfId="0" applyFont="1" applyBorder="1" applyAlignment="1">
      <alignment horizontal="center" vertical="center" wrapText="1"/>
    </xf>
    <xf numFmtId="0" fontId="5" fillId="17" borderId="10" xfId="0" applyFont="1" applyFill="1" applyBorder="1"/>
    <xf numFmtId="0" fontId="6" fillId="5" borderId="19" xfId="0" applyFont="1" applyFill="1" applyBorder="1"/>
    <xf numFmtId="0" fontId="5" fillId="18" borderId="32" xfId="0" applyFont="1" applyFill="1" applyBorder="1"/>
    <xf numFmtId="0" fontId="0" fillId="5" borderId="33" xfId="0" applyFill="1" applyBorder="1"/>
    <xf numFmtId="0" fontId="6" fillId="18" borderId="8" xfId="0" applyFont="1" applyFill="1" applyBorder="1" applyAlignment="1">
      <alignment horizontal="center"/>
    </xf>
    <xf numFmtId="0" fontId="6" fillId="18" borderId="1" xfId="0" applyFont="1" applyFill="1" applyBorder="1"/>
    <xf numFmtId="0" fontId="32" fillId="17" borderId="8" xfId="0" applyFont="1" applyFill="1" applyBorder="1" applyAlignment="1">
      <alignment horizontal="center" vertical="center" wrapText="1"/>
    </xf>
    <xf numFmtId="0" fontId="25" fillId="17" borderId="1" xfId="0" applyFont="1" applyFill="1" applyBorder="1"/>
    <xf numFmtId="0" fontId="33" fillId="17" borderId="8" xfId="0" applyFont="1" applyFill="1" applyBorder="1" applyAlignment="1">
      <alignment horizontal="center" vertical="center" wrapText="1"/>
    </xf>
    <xf numFmtId="0" fontId="34" fillId="17" borderId="8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5" fillId="7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19" borderId="3" xfId="0" applyFont="1" applyFill="1" applyBorder="1" applyAlignment="1">
      <alignment horizontal="left" vertical="center"/>
    </xf>
    <xf numFmtId="0" fontId="11" fillId="20" borderId="34" xfId="0" applyFont="1" applyFill="1" applyBorder="1" applyAlignment="1">
      <alignment horizontal="left"/>
    </xf>
    <xf numFmtId="0" fontId="11" fillId="20" borderId="35" xfId="0" applyFont="1" applyFill="1" applyBorder="1" applyAlignment="1">
      <alignment horizontal="left"/>
    </xf>
    <xf numFmtId="0" fontId="11" fillId="20" borderId="36" xfId="0" applyFont="1" applyFill="1" applyBorder="1" applyAlignment="1">
      <alignment horizontal="left"/>
    </xf>
    <xf numFmtId="0" fontId="6" fillId="19" borderId="34" xfId="0" applyFont="1" applyFill="1" applyBorder="1" applyAlignment="1">
      <alignment horizontal="left" vertical="center"/>
    </xf>
    <xf numFmtId="0" fontId="6" fillId="19" borderId="34" xfId="0" applyFont="1" applyFill="1" applyBorder="1" applyAlignment="1">
      <alignment wrapText="1"/>
    </xf>
    <xf numFmtId="0" fontId="6" fillId="19" borderId="34" xfId="0" applyFont="1" applyFill="1" applyBorder="1" applyAlignment="1">
      <alignment vertical="center" wrapText="1"/>
    </xf>
    <xf numFmtId="0" fontId="5" fillId="19" borderId="0" xfId="0" applyFont="1" applyFill="1" applyAlignment="1">
      <alignment horizontal="left"/>
    </xf>
    <xf numFmtId="0" fontId="5" fillId="21" borderId="0" xfId="0" applyFont="1" applyFill="1"/>
    <xf numFmtId="0" fontId="5" fillId="21" borderId="38" xfId="0" applyFont="1" applyFill="1" applyBorder="1"/>
    <xf numFmtId="0" fontId="6" fillId="21" borderId="36" xfId="0" applyFont="1" applyFill="1" applyBorder="1" applyAlignment="1">
      <alignment wrapText="1"/>
    </xf>
    <xf numFmtId="0" fontId="6" fillId="21" borderId="3" xfId="0" applyFont="1" applyFill="1" applyBorder="1" applyAlignment="1">
      <alignment wrapText="1"/>
    </xf>
    <xf numFmtId="0" fontId="6" fillId="21" borderId="3" xfId="0" applyFont="1" applyFill="1" applyBorder="1" applyAlignment="1">
      <alignment horizontal="center" wrapText="1"/>
    </xf>
    <xf numFmtId="0" fontId="6" fillId="22" borderId="3" xfId="0" applyFont="1" applyFill="1" applyBorder="1" applyAlignment="1">
      <alignment horizontal="center" wrapText="1"/>
    </xf>
    <xf numFmtId="0" fontId="5" fillId="21" borderId="36" xfId="0" applyFont="1" applyFill="1" applyBorder="1" applyAlignment="1">
      <alignment horizontal="left" vertical="center" wrapText="1"/>
    </xf>
    <xf numFmtId="0" fontId="5" fillId="20" borderId="3" xfId="0" applyFont="1" applyFill="1" applyBorder="1" applyAlignment="1">
      <alignment horizontal="left" vertical="center" wrapText="1"/>
    </xf>
    <xf numFmtId="0" fontId="5" fillId="21" borderId="36" xfId="0" applyFont="1" applyFill="1" applyBorder="1" applyAlignment="1">
      <alignment horizontal="left" vertical="center"/>
    </xf>
    <xf numFmtId="0" fontId="5" fillId="20" borderId="3" xfId="0" applyFont="1" applyFill="1" applyBorder="1" applyAlignment="1">
      <alignment horizontal="left" vertical="center"/>
    </xf>
    <xf numFmtId="0" fontId="6" fillId="21" borderId="36" xfId="0" applyFont="1" applyFill="1" applyBorder="1" applyAlignment="1">
      <alignment horizontal="left" vertical="center"/>
    </xf>
    <xf numFmtId="0" fontId="6" fillId="20" borderId="3" xfId="0" applyFont="1" applyFill="1" applyBorder="1" applyAlignment="1">
      <alignment horizontal="left" vertical="center"/>
    </xf>
    <xf numFmtId="0" fontId="13" fillId="0" borderId="3" xfId="0" applyFont="1" applyBorder="1"/>
    <xf numFmtId="0" fontId="6" fillId="21" borderId="40" xfId="0" applyFont="1" applyFill="1" applyBorder="1" applyAlignment="1">
      <alignment horizontal="center"/>
    </xf>
    <xf numFmtId="0" fontId="6" fillId="21" borderId="41" xfId="0" applyFont="1" applyFill="1" applyBorder="1" applyAlignment="1">
      <alignment horizontal="center"/>
    </xf>
    <xf numFmtId="0" fontId="6" fillId="21" borderId="42" xfId="0" applyFont="1" applyFill="1" applyBorder="1" applyAlignment="1">
      <alignment horizontal="center"/>
    </xf>
    <xf numFmtId="0" fontId="6" fillId="21" borderId="0" xfId="0" applyFont="1" applyFill="1" applyAlignment="1">
      <alignment horizontal="center"/>
    </xf>
    <xf numFmtId="0" fontId="5" fillId="21" borderId="3" xfId="0" applyFont="1" applyFill="1" applyBorder="1" applyAlignment="1">
      <alignment horizontal="left" wrapText="1"/>
    </xf>
    <xf numFmtId="0" fontId="6" fillId="0" borderId="3" xfId="0" applyFont="1" applyBorder="1"/>
    <xf numFmtId="0" fontId="5" fillId="21" borderId="36" xfId="0" applyFont="1" applyFill="1" applyBorder="1"/>
    <xf numFmtId="0" fontId="5" fillId="21" borderId="3" xfId="0" applyFont="1" applyFill="1" applyBorder="1"/>
    <xf numFmtId="0" fontId="5" fillId="23" borderId="3" xfId="0" applyFont="1" applyFill="1" applyBorder="1"/>
    <xf numFmtId="0" fontId="5" fillId="23" borderId="44" xfId="0" applyFont="1" applyFill="1" applyBorder="1"/>
    <xf numFmtId="0" fontId="5" fillId="23" borderId="45" xfId="0" applyFont="1" applyFill="1" applyBorder="1"/>
    <xf numFmtId="0" fontId="5" fillId="23" borderId="35" xfId="0" applyFont="1" applyFill="1" applyBorder="1"/>
    <xf numFmtId="0" fontId="5" fillId="21" borderId="35" xfId="0" applyFont="1" applyFill="1" applyBorder="1"/>
    <xf numFmtId="0" fontId="6" fillId="21" borderId="42" xfId="0" applyFont="1" applyFill="1" applyBorder="1" applyAlignment="1">
      <alignment horizontal="center" vertical="center" wrapText="1"/>
    </xf>
    <xf numFmtId="0" fontId="37" fillId="21" borderId="3" xfId="0" applyFont="1" applyFill="1" applyBorder="1"/>
    <xf numFmtId="0" fontId="37" fillId="21" borderId="0" xfId="0" applyFont="1" applyFill="1"/>
    <xf numFmtId="0" fontId="6" fillId="21" borderId="40" xfId="0" applyFont="1" applyFill="1" applyBorder="1" applyAlignment="1">
      <alignment horizontal="center" vertical="center" wrapText="1"/>
    </xf>
    <xf numFmtId="0" fontId="6" fillId="21" borderId="35" xfId="0" applyFont="1" applyFill="1" applyBorder="1" applyAlignment="1">
      <alignment vertical="center" wrapText="1"/>
    </xf>
    <xf numFmtId="0" fontId="6" fillId="21" borderId="4" xfId="0" applyFont="1" applyFill="1" applyBorder="1" applyAlignment="1">
      <alignment wrapText="1"/>
    </xf>
    <xf numFmtId="0" fontId="6" fillId="21" borderId="0" xfId="0" applyFont="1" applyFill="1" applyAlignment="1">
      <alignment wrapText="1"/>
    </xf>
    <xf numFmtId="0" fontId="6" fillId="21" borderId="48" xfId="0" applyFont="1" applyFill="1" applyBorder="1" applyAlignment="1">
      <alignment horizontal="center" vertical="center" wrapText="1"/>
    </xf>
    <xf numFmtId="0" fontId="29" fillId="21" borderId="48" xfId="0" applyFont="1" applyFill="1" applyBorder="1" applyAlignment="1">
      <alignment horizontal="center" vertical="center" wrapText="1"/>
    </xf>
    <xf numFmtId="0" fontId="5" fillId="0" borderId="36" xfId="0" applyFont="1" applyBorder="1"/>
    <xf numFmtId="0" fontId="5" fillId="0" borderId="3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48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49" xfId="0" applyFont="1" applyBorder="1"/>
    <xf numFmtId="0" fontId="5" fillId="0" borderId="44" xfId="0" applyFont="1" applyBorder="1"/>
    <xf numFmtId="0" fontId="6" fillId="24" borderId="51" xfId="0" applyFont="1" applyFill="1" applyBorder="1" applyAlignment="1">
      <alignment horizontal="center" vertical="center" wrapText="1"/>
    </xf>
    <xf numFmtId="0" fontId="6" fillId="24" borderId="54" xfId="0" applyFont="1" applyFill="1" applyBorder="1"/>
    <xf numFmtId="0" fontId="6" fillId="24" borderId="56" xfId="0" applyFont="1" applyFill="1" applyBorder="1" applyAlignment="1">
      <alignment horizontal="center" vertical="center" wrapText="1"/>
    </xf>
    <xf numFmtId="0" fontId="6" fillId="24" borderId="57" xfId="0" applyFont="1" applyFill="1" applyBorder="1" applyAlignment="1">
      <alignment horizontal="center" vertical="center" wrapText="1"/>
    </xf>
    <xf numFmtId="0" fontId="5" fillId="24" borderId="57" xfId="0" applyFont="1" applyFill="1" applyBorder="1"/>
    <xf numFmtId="0" fontId="38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5" fillId="20" borderId="3" xfId="0" applyFont="1" applyFill="1" applyBorder="1"/>
    <xf numFmtId="0" fontId="5" fillId="20" borderId="59" xfId="0" applyFont="1" applyFill="1" applyBorder="1"/>
    <xf numFmtId="0" fontId="38" fillId="0" borderId="38" xfId="0" applyFont="1" applyBorder="1" applyAlignment="1">
      <alignment horizontal="center" vertical="center" wrapText="1"/>
    </xf>
    <xf numFmtId="0" fontId="5" fillId="20" borderId="38" xfId="0" applyFont="1" applyFill="1" applyBorder="1"/>
    <xf numFmtId="0" fontId="6" fillId="19" borderId="4" xfId="0" applyFont="1" applyFill="1" applyBorder="1"/>
    <xf numFmtId="0" fontId="5" fillId="21" borderId="60" xfId="0" applyFont="1" applyFill="1" applyBorder="1"/>
    <xf numFmtId="0" fontId="10" fillId="19" borderId="61" xfId="0" applyFont="1" applyFill="1" applyBorder="1"/>
    <xf numFmtId="0" fontId="6" fillId="21" borderId="36" xfId="0" applyFont="1" applyFill="1" applyBorder="1" applyAlignment="1">
      <alignment horizontal="center"/>
    </xf>
    <xf numFmtId="0" fontId="6" fillId="21" borderId="3" xfId="0" applyFont="1" applyFill="1" applyBorder="1"/>
    <xf numFmtId="0" fontId="39" fillId="20" borderId="36" xfId="0" applyFont="1" applyFill="1" applyBorder="1" applyAlignment="1">
      <alignment horizontal="center" vertical="center" wrapText="1"/>
    </xf>
    <xf numFmtId="0" fontId="6" fillId="20" borderId="3" xfId="0" applyFont="1" applyFill="1" applyBorder="1"/>
    <xf numFmtId="0" fontId="40" fillId="20" borderId="36" xfId="0" applyFont="1" applyFill="1" applyBorder="1" applyAlignment="1">
      <alignment horizontal="center" vertical="center" wrapText="1"/>
    </xf>
    <xf numFmtId="0" fontId="10" fillId="20" borderId="36" xfId="0" applyFont="1" applyFill="1" applyBorder="1" applyAlignment="1">
      <alignment horizontal="center" vertical="center" wrapText="1"/>
    </xf>
    <xf numFmtId="0" fontId="10" fillId="25" borderId="3" xfId="0" applyFont="1" applyFill="1" applyBorder="1" applyAlignment="1">
      <alignment vertical="center" wrapText="1"/>
    </xf>
    <xf numFmtId="0" fontId="5" fillId="25" borderId="0" xfId="0" applyFont="1" applyFill="1" applyAlignment="1">
      <alignment horizontal="left"/>
    </xf>
    <xf numFmtId="4" fontId="20" fillId="7" borderId="0" xfId="0" applyNumberFormat="1" applyFont="1" applyFill="1" applyAlignment="1">
      <alignment horizontal="center"/>
    </xf>
    <xf numFmtId="0" fontId="12" fillId="0" borderId="1" xfId="0" applyFont="1" applyBorder="1" applyAlignment="1">
      <alignment horizontal="right"/>
    </xf>
    <xf numFmtId="0" fontId="23" fillId="13" borderId="1" xfId="0" applyFont="1" applyFill="1" applyBorder="1" applyAlignment="1">
      <alignment horizontal="right"/>
    </xf>
    <xf numFmtId="168" fontId="0" fillId="0" borderId="0" xfId="0" applyNumberFormat="1"/>
    <xf numFmtId="1" fontId="18" fillId="3" borderId="0" xfId="0" applyNumberFormat="1" applyFont="1" applyFill="1" applyAlignment="1">
      <alignment horizontal="right"/>
    </xf>
    <xf numFmtId="0" fontId="12" fillId="13" borderId="1" xfId="0" applyFont="1" applyFill="1" applyBorder="1" applyAlignment="1">
      <alignment horizontal="center"/>
    </xf>
    <xf numFmtId="17" fontId="20" fillId="7" borderId="0" xfId="0" applyNumberFormat="1" applyFont="1" applyFill="1" applyAlignment="1">
      <alignment horizontal="center"/>
    </xf>
    <xf numFmtId="43" fontId="22" fillId="13" borderId="0" xfId="1" applyFont="1" applyFill="1" applyAlignment="1">
      <alignment vertical="top"/>
    </xf>
    <xf numFmtId="43" fontId="21" fillId="13" borderId="0" xfId="1" applyFont="1" applyFill="1" applyAlignment="1">
      <alignment wrapText="1"/>
    </xf>
    <xf numFmtId="43" fontId="20" fillId="13" borderId="0" xfId="1" applyFont="1" applyFill="1"/>
    <xf numFmtId="43" fontId="12" fillId="0" borderId="1" xfId="0" applyNumberFormat="1" applyFont="1" applyBorder="1"/>
    <xf numFmtId="43" fontId="23" fillId="13" borderId="1" xfId="1" applyFont="1" applyFill="1" applyBorder="1" applyAlignment="1">
      <alignment horizontal="center"/>
    </xf>
    <xf numFmtId="43" fontId="12" fillId="0" borderId="1" xfId="1" applyFont="1" applyBorder="1"/>
    <xf numFmtId="43" fontId="12" fillId="15" borderId="1" xfId="0" applyNumberFormat="1" applyFont="1" applyFill="1" applyBorder="1"/>
    <xf numFmtId="15" fontId="20" fillId="7" borderId="0" xfId="0" applyNumberFormat="1" applyFont="1" applyFill="1" applyAlignment="1">
      <alignment horizontal="center"/>
    </xf>
    <xf numFmtId="43" fontId="16" fillId="0" borderId="1" xfId="1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43" fontId="23" fillId="0" borderId="1" xfId="1" applyFont="1" applyBorder="1"/>
    <xf numFmtId="164" fontId="12" fillId="0" borderId="1" xfId="0" applyNumberFormat="1" applyFont="1" applyBorder="1"/>
    <xf numFmtId="43" fontId="16" fillId="0" borderId="1" xfId="1" applyFont="1" applyBorder="1"/>
    <xf numFmtId="0" fontId="41" fillId="13" borderId="0" xfId="0" applyFont="1" applyFill="1"/>
    <xf numFmtId="0" fontId="24" fillId="13" borderId="0" xfId="0" applyFont="1" applyFill="1"/>
    <xf numFmtId="43" fontId="18" fillId="13" borderId="0" xfId="1" applyFont="1" applyFill="1"/>
    <xf numFmtId="164" fontId="18" fillId="13" borderId="0" xfId="0" applyNumberFormat="1" applyFont="1" applyFill="1"/>
    <xf numFmtId="43" fontId="24" fillId="13" borderId="0" xfId="1" applyFont="1" applyFill="1"/>
    <xf numFmtId="164" fontId="24" fillId="13" borderId="0" xfId="0" applyNumberFormat="1" applyFont="1" applyFill="1"/>
    <xf numFmtId="0" fontId="42" fillId="13" borderId="0" xfId="0" applyFont="1" applyFill="1"/>
    <xf numFmtId="0" fontId="16" fillId="13" borderId="1" xfId="0" applyFont="1" applyFill="1" applyBorder="1" applyAlignment="1">
      <alignment horizontal="center"/>
    </xf>
    <xf numFmtId="4" fontId="22" fillId="0" borderId="1" xfId="0" applyNumberFormat="1" applyFont="1" applyBorder="1"/>
    <xf numFmtId="0" fontId="20" fillId="0" borderId="1" xfId="0" applyFont="1" applyBorder="1" applyAlignment="1">
      <alignment horizontal="center"/>
    </xf>
    <xf numFmtId="0" fontId="12" fillId="0" borderId="1" xfId="1" applyNumberFormat="1" applyFont="1" applyBorder="1" applyAlignment="1">
      <alignment horizontal="center"/>
    </xf>
    <xf numFmtId="4" fontId="12" fillId="0" borderId="1" xfId="0" applyNumberFormat="1" applyFont="1" applyBorder="1"/>
    <xf numFmtId="0" fontId="12" fillId="0" borderId="1" xfId="0" applyFont="1" applyBorder="1" applyAlignment="1">
      <alignment horizontal="center" vertical="center"/>
    </xf>
    <xf numFmtId="43" fontId="12" fillId="0" borderId="1" xfId="1" applyFont="1" applyBorder="1" applyAlignment="1"/>
    <xf numFmtId="0" fontId="22" fillId="0" borderId="1" xfId="0" applyFont="1" applyBorder="1"/>
    <xf numFmtId="4" fontId="12" fillId="15" borderId="1" xfId="0" applyNumberFormat="1" applyFont="1" applyFill="1" applyBorder="1" applyAlignment="1">
      <alignment horizontal="center"/>
    </xf>
    <xf numFmtId="0" fontId="21" fillId="13" borderId="1" xfId="0" applyFont="1" applyFill="1" applyBorder="1"/>
    <xf numFmtId="0" fontId="22" fillId="0" borderId="1" xfId="0" applyFont="1" applyBorder="1" applyAlignment="1">
      <alignment horizontal="center"/>
    </xf>
    <xf numFmtId="43" fontId="12" fillId="15" borderId="1" xfId="1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/>
    </xf>
    <xf numFmtId="4" fontId="18" fillId="13" borderId="0" xfId="0" applyNumberFormat="1" applyFont="1" applyFill="1"/>
    <xf numFmtId="4" fontId="43" fillId="0" borderId="1" xfId="0" applyNumberFormat="1" applyFont="1" applyBorder="1" applyAlignment="1">
      <alignment horizontal="center"/>
    </xf>
    <xf numFmtId="4" fontId="44" fillId="13" borderId="0" xfId="0" applyNumberFormat="1" applyFont="1" applyFill="1" applyAlignment="1">
      <alignment horizontal="center"/>
    </xf>
    <xf numFmtId="4" fontId="45" fillId="13" borderId="0" xfId="0" applyNumberFormat="1" applyFont="1" applyFill="1" applyAlignment="1">
      <alignment horizontal="center"/>
    </xf>
    <xf numFmtId="43" fontId="43" fillId="13" borderId="0" xfId="1" applyFont="1" applyFill="1"/>
    <xf numFmtId="43" fontId="43" fillId="13" borderId="0" xfId="0" applyNumberFormat="1" applyFont="1" applyFill="1"/>
    <xf numFmtId="165" fontId="0" fillId="0" borderId="0" xfId="1" applyNumberFormat="1" applyFont="1" applyFill="1"/>
    <xf numFmtId="0" fontId="6" fillId="17" borderId="1" xfId="0" applyFont="1" applyFill="1" applyBorder="1" applyAlignment="1">
      <alignment horizontal="left" vertical="center"/>
    </xf>
    <xf numFmtId="1" fontId="16" fillId="14" borderId="8" xfId="0" applyNumberFormat="1" applyFont="1" applyFill="1" applyBorder="1" applyAlignment="1">
      <alignment horizontal="center" wrapText="1"/>
    </xf>
    <xf numFmtId="17" fontId="20" fillId="7" borderId="0" xfId="0" applyNumberFormat="1" applyFont="1" applyFill="1"/>
    <xf numFmtId="0" fontId="20" fillId="7" borderId="0" xfId="0" applyFont="1" applyFill="1"/>
    <xf numFmtId="0" fontId="23" fillId="0" borderId="1" xfId="0" applyFont="1" applyBorder="1"/>
    <xf numFmtId="43" fontId="19" fillId="13" borderId="0" xfId="1" applyFont="1" applyFill="1" applyAlignment="1">
      <alignment horizontal="center"/>
    </xf>
    <xf numFmtId="2" fontId="12" fillId="0" borderId="1" xfId="0" quotePrefix="1" applyNumberFormat="1" applyFont="1" applyBorder="1" applyAlignment="1">
      <alignment horizontal="center"/>
    </xf>
    <xf numFmtId="43" fontId="18" fillId="3" borderId="0" xfId="1" applyFont="1" applyFill="1"/>
    <xf numFmtId="1" fontId="12" fillId="0" borderId="1" xfId="0" applyNumberFormat="1" applyFont="1" applyBorder="1" applyAlignment="1">
      <alignment horizontal="center"/>
    </xf>
    <xf numFmtId="165" fontId="12" fillId="15" borderId="1" xfId="1" applyNumberFormat="1" applyFont="1" applyFill="1" applyBorder="1"/>
    <xf numFmtId="1" fontId="12" fillId="0" borderId="1" xfId="0" applyNumberFormat="1" applyFont="1" applyBorder="1"/>
    <xf numFmtId="2" fontId="12" fillId="0" borderId="1" xfId="0" applyNumberFormat="1" applyFont="1" applyBorder="1"/>
    <xf numFmtId="16" fontId="20" fillId="7" borderId="0" xfId="0" applyNumberFormat="1" applyFont="1" applyFill="1" applyAlignment="1">
      <alignment horizontal="center"/>
    </xf>
    <xf numFmtId="0" fontId="16" fillId="27" borderId="0" xfId="0" applyFont="1" applyFill="1" applyAlignment="1">
      <alignment vertical="top"/>
    </xf>
    <xf numFmtId="0" fontId="18" fillId="27" borderId="0" xfId="0" applyFont="1" applyFill="1"/>
    <xf numFmtId="0" fontId="18" fillId="28" borderId="0" xfId="0" applyFont="1" applyFill="1"/>
    <xf numFmtId="0" fontId="17" fillId="27" borderId="0" xfId="0" applyFont="1" applyFill="1"/>
    <xf numFmtId="0" fontId="17" fillId="27" borderId="0" xfId="0" applyFont="1" applyFill="1" applyAlignment="1">
      <alignment horizontal="center"/>
    </xf>
    <xf numFmtId="0" fontId="19" fillId="27" borderId="0" xfId="0" applyFont="1" applyFill="1" applyAlignment="1">
      <alignment horizontal="center"/>
    </xf>
    <xf numFmtId="0" fontId="16" fillId="27" borderId="0" xfId="0" applyFont="1" applyFill="1" applyAlignment="1">
      <alignment vertical="top" wrapText="1"/>
    </xf>
    <xf numFmtId="0" fontId="20" fillId="27" borderId="0" xfId="0" applyFont="1" applyFill="1"/>
    <xf numFmtId="0" fontId="16" fillId="27" borderId="0" xfId="0" applyFont="1" applyFill="1"/>
    <xf numFmtId="0" fontId="20" fillId="29" borderId="0" xfId="0" applyFont="1" applyFill="1" applyAlignment="1">
      <alignment horizontal="center"/>
    </xf>
    <xf numFmtId="0" fontId="20" fillId="27" borderId="0" xfId="0" applyFont="1" applyFill="1" applyAlignment="1">
      <alignment horizontal="center"/>
    </xf>
    <xf numFmtId="0" fontId="21" fillId="27" borderId="0" xfId="0" applyFont="1" applyFill="1"/>
    <xf numFmtId="0" fontId="21" fillId="27" borderId="0" xfId="0" applyFont="1" applyFill="1" applyAlignment="1">
      <alignment wrapText="1"/>
    </xf>
    <xf numFmtId="0" fontId="22" fillId="27" borderId="0" xfId="0" applyFont="1" applyFill="1" applyAlignment="1">
      <alignment vertical="top"/>
    </xf>
    <xf numFmtId="4" fontId="20" fillId="29" borderId="0" xfId="0" applyNumberFormat="1" applyFont="1" applyFill="1" applyAlignment="1">
      <alignment horizontal="center"/>
    </xf>
    <xf numFmtId="0" fontId="20" fillId="27" borderId="0" xfId="0" applyFont="1" applyFill="1" applyAlignment="1">
      <alignment wrapText="1"/>
    </xf>
    <xf numFmtId="0" fontId="18" fillId="27" borderId="0" xfId="0" applyFont="1" applyFill="1" applyAlignment="1">
      <alignment wrapText="1"/>
    </xf>
    <xf numFmtId="0" fontId="18" fillId="28" borderId="0" xfId="0" applyFont="1" applyFill="1" applyAlignment="1">
      <alignment wrapText="1"/>
    </xf>
    <xf numFmtId="1" fontId="16" fillId="27" borderId="0" xfId="0" applyNumberFormat="1" applyFont="1" applyFill="1" applyAlignment="1">
      <alignment wrapText="1"/>
    </xf>
    <xf numFmtId="0" fontId="24" fillId="27" borderId="0" xfId="0" applyFont="1" applyFill="1" applyAlignment="1">
      <alignment wrapText="1"/>
    </xf>
    <xf numFmtId="0" fontId="24" fillId="28" borderId="0" xfId="0" applyFont="1" applyFill="1" applyAlignment="1">
      <alignment wrapText="1"/>
    </xf>
    <xf numFmtId="0" fontId="23" fillId="27" borderId="1" xfId="0" applyFont="1" applyFill="1" applyBorder="1"/>
    <xf numFmtId="0" fontId="23" fillId="27" borderId="1" xfId="0" applyFont="1" applyFill="1" applyBorder="1" applyAlignment="1">
      <alignment horizontal="center"/>
    </xf>
    <xf numFmtId="0" fontId="21" fillId="27" borderId="1" xfId="0" applyFont="1" applyFill="1" applyBorder="1" applyAlignment="1">
      <alignment horizontal="center"/>
    </xf>
    <xf numFmtId="0" fontId="21" fillId="27" borderId="1" xfId="0" applyFont="1" applyFill="1" applyBorder="1" applyAlignment="1">
      <alignment horizontal="center" wrapText="1"/>
    </xf>
    <xf numFmtId="0" fontId="23" fillId="27" borderId="0" xfId="0" applyFont="1" applyFill="1" applyAlignment="1">
      <alignment horizontal="center"/>
    </xf>
    <xf numFmtId="0" fontId="12" fillId="27" borderId="1" xfId="0" applyFont="1" applyFill="1" applyBorder="1" applyAlignment="1">
      <alignment horizontal="left" vertical="center"/>
    </xf>
    <xf numFmtId="0" fontId="12" fillId="27" borderId="1" xfId="0" applyFont="1" applyFill="1" applyBorder="1"/>
    <xf numFmtId="0" fontId="12" fillId="27" borderId="1" xfId="0" applyFont="1" applyFill="1" applyBorder="1" applyAlignment="1">
      <alignment horizontal="left" vertical="center" wrapText="1"/>
    </xf>
    <xf numFmtId="0" fontId="20" fillId="27" borderId="0" xfId="0" applyFont="1" applyFill="1" applyAlignment="1">
      <alignment horizontal="left" wrapText="1"/>
    </xf>
    <xf numFmtId="0" fontId="23" fillId="27" borderId="1" xfId="0" applyFont="1" applyFill="1" applyBorder="1" applyAlignment="1">
      <alignment horizontal="left" vertical="center"/>
    </xf>
    <xf numFmtId="4" fontId="23" fillId="0" borderId="1" xfId="0" applyNumberFormat="1" applyFont="1" applyBorder="1" applyAlignment="1">
      <alignment horizontal="center"/>
    </xf>
    <xf numFmtId="1" fontId="18" fillId="27" borderId="0" xfId="0" applyNumberFormat="1" applyFont="1" applyFill="1"/>
    <xf numFmtId="1" fontId="18" fillId="28" borderId="0" xfId="0" applyNumberFormat="1" applyFont="1" applyFill="1"/>
    <xf numFmtId="0" fontId="18" fillId="13" borderId="0" xfId="0" applyFont="1" applyFill="1" applyAlignment="1">
      <alignment horizontal="center"/>
    </xf>
    <xf numFmtId="0" fontId="22" fillId="13" borderId="0" xfId="0" applyFont="1" applyFill="1" applyAlignment="1">
      <alignment horizontal="center" vertical="top"/>
    </xf>
    <xf numFmtId="165" fontId="20" fillId="7" borderId="0" xfId="1" applyNumberFormat="1" applyFont="1" applyFill="1" applyAlignment="1">
      <alignment horizontal="center"/>
    </xf>
    <xf numFmtId="165" fontId="22" fillId="13" borderId="0" xfId="1" applyNumberFormat="1" applyFont="1" applyFill="1" applyAlignment="1">
      <alignment vertical="top"/>
    </xf>
    <xf numFmtId="0" fontId="20" fillId="13" borderId="0" xfId="0" applyFont="1" applyFill="1" applyAlignment="1">
      <alignment horizontal="center" wrapText="1"/>
    </xf>
    <xf numFmtId="165" fontId="12" fillId="0" borderId="1" xfId="1" applyNumberFormat="1" applyFont="1" applyBorder="1" applyAlignment="1">
      <alignment horizontal="center"/>
    </xf>
    <xf numFmtId="165" fontId="12" fillId="0" borderId="1" xfId="1" applyNumberFormat="1" applyFont="1" applyBorder="1"/>
    <xf numFmtId="165" fontId="23" fillId="13" borderId="1" xfId="1" applyNumberFormat="1" applyFont="1" applyFill="1" applyBorder="1" applyAlignment="1">
      <alignment horizontal="center"/>
    </xf>
    <xf numFmtId="165" fontId="18" fillId="13" borderId="0" xfId="1" applyNumberFormat="1" applyFont="1" applyFill="1"/>
    <xf numFmtId="165" fontId="18" fillId="13" borderId="0" xfId="1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2" fillId="15" borderId="1" xfId="0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15" borderId="1" xfId="0" applyNumberFormat="1" applyFont="1" applyFill="1" applyBorder="1"/>
    <xf numFmtId="43" fontId="18" fillId="13" borderId="0" xfId="0" applyNumberFormat="1" applyFont="1" applyFill="1"/>
    <xf numFmtId="169" fontId="20" fillId="7" borderId="0" xfId="1" applyNumberFormat="1" applyFont="1" applyFill="1" applyAlignment="1">
      <alignment horizontal="center"/>
    </xf>
    <xf numFmtId="169" fontId="22" fillId="13" borderId="0" xfId="1" applyNumberFormat="1" applyFont="1" applyFill="1" applyAlignment="1">
      <alignment vertical="top"/>
    </xf>
    <xf numFmtId="169" fontId="12" fillId="0" borderId="1" xfId="1" applyNumberFormat="1" applyFont="1" applyBorder="1" applyAlignment="1">
      <alignment horizontal="center"/>
    </xf>
    <xf numFmtId="169" fontId="12" fillId="0" borderId="1" xfId="0" applyNumberFormat="1" applyFont="1" applyBorder="1" applyAlignment="1">
      <alignment horizontal="center"/>
    </xf>
    <xf numFmtId="169" fontId="12" fillId="0" borderId="1" xfId="1" applyNumberFormat="1" applyFont="1" applyBorder="1"/>
    <xf numFmtId="169" fontId="23" fillId="13" borderId="1" xfId="1" applyNumberFormat="1" applyFont="1" applyFill="1" applyBorder="1" applyAlignment="1">
      <alignment horizontal="center"/>
    </xf>
    <xf numFmtId="169" fontId="23" fillId="0" borderId="1" xfId="1" applyNumberFormat="1" applyFont="1" applyBorder="1" applyAlignment="1">
      <alignment horizontal="center"/>
    </xf>
    <xf numFmtId="1" fontId="23" fillId="0" borderId="1" xfId="0" applyNumberFormat="1" applyFont="1" applyBorder="1" applyAlignment="1">
      <alignment horizontal="center"/>
    </xf>
    <xf numFmtId="0" fontId="16" fillId="13" borderId="0" xfId="5" applyFont="1" applyFill="1" applyAlignment="1">
      <alignment vertical="top"/>
    </xf>
    <xf numFmtId="0" fontId="17" fillId="13" borderId="0" xfId="5" applyFont="1" applyFill="1" applyAlignment="1">
      <alignment horizontal="center"/>
    </xf>
    <xf numFmtId="0" fontId="18" fillId="13" borderId="0" xfId="5" applyFont="1" applyFill="1"/>
    <xf numFmtId="0" fontId="18" fillId="3" borderId="0" xfId="5" applyFont="1" applyFill="1"/>
    <xf numFmtId="0" fontId="17" fillId="13" borderId="0" xfId="5" applyFont="1" applyFill="1"/>
    <xf numFmtId="0" fontId="16" fillId="13" borderId="0" xfId="5" applyFont="1" applyFill="1" applyAlignment="1">
      <alignment vertical="top" wrapText="1"/>
    </xf>
    <xf numFmtId="0" fontId="20" fillId="13" borderId="0" xfId="5" applyFont="1" applyFill="1"/>
    <xf numFmtId="0" fontId="49" fillId="13" borderId="0" xfId="5" applyFont="1" applyFill="1"/>
    <xf numFmtId="0" fontId="20" fillId="7" borderId="0" xfId="5" applyFont="1" applyFill="1" applyAlignment="1">
      <alignment horizontal="center"/>
    </xf>
    <xf numFmtId="0" fontId="20" fillId="13" borderId="0" xfId="5" applyFont="1" applyFill="1" applyAlignment="1">
      <alignment horizontal="center"/>
    </xf>
    <xf numFmtId="0" fontId="49" fillId="13" borderId="0" xfId="5" applyFont="1" applyFill="1" applyAlignment="1">
      <alignment wrapText="1"/>
    </xf>
    <xf numFmtId="0" fontId="22" fillId="13" borderId="0" xfId="5" applyFont="1" applyFill="1" applyAlignment="1">
      <alignment vertical="top"/>
    </xf>
    <xf numFmtId="0" fontId="20" fillId="13" borderId="0" xfId="5" applyFont="1" applyFill="1" applyAlignment="1">
      <alignment wrapText="1"/>
    </xf>
    <xf numFmtId="0" fontId="18" fillId="13" borderId="0" xfId="5" applyFont="1" applyFill="1" applyAlignment="1">
      <alignment wrapText="1"/>
    </xf>
    <xf numFmtId="0" fontId="18" fillId="3" borderId="0" xfId="5" applyFont="1" applyFill="1" applyAlignment="1">
      <alignment wrapText="1"/>
    </xf>
    <xf numFmtId="1" fontId="16" fillId="13" borderId="0" xfId="5" applyNumberFormat="1" applyFont="1" applyFill="1" applyAlignment="1">
      <alignment wrapText="1"/>
    </xf>
    <xf numFmtId="0" fontId="24" fillId="13" borderId="0" xfId="5" applyFont="1" applyFill="1" applyAlignment="1">
      <alignment wrapText="1"/>
    </xf>
    <xf numFmtId="0" fontId="24" fillId="3" borderId="0" xfId="5" applyFont="1" applyFill="1" applyAlignment="1">
      <alignment wrapText="1"/>
    </xf>
    <xf numFmtId="0" fontId="23" fillId="13" borderId="1" xfId="5" applyFont="1" applyFill="1" applyBorder="1"/>
    <xf numFmtId="0" fontId="23" fillId="13" borderId="1" xfId="5" applyFont="1" applyFill="1" applyBorder="1" applyAlignment="1">
      <alignment horizontal="center"/>
    </xf>
    <xf numFmtId="0" fontId="49" fillId="13" borderId="1" xfId="5" applyFont="1" applyFill="1" applyBorder="1" applyAlignment="1">
      <alignment horizontal="center"/>
    </xf>
    <xf numFmtId="0" fontId="23" fillId="13" borderId="0" xfId="5" applyFont="1" applyFill="1" applyAlignment="1">
      <alignment horizontal="center"/>
    </xf>
    <xf numFmtId="0" fontId="12" fillId="13" borderId="1" xfId="5" applyFont="1" applyFill="1" applyBorder="1" applyAlignment="1">
      <alignment horizontal="left" vertical="center"/>
    </xf>
    <xf numFmtId="0" fontId="12" fillId="0" borderId="1" xfId="5" applyFont="1" applyBorder="1" applyAlignment="1">
      <alignment horizontal="center"/>
    </xf>
    <xf numFmtId="0" fontId="12" fillId="13" borderId="1" xfId="5" applyFont="1" applyFill="1" applyBorder="1"/>
    <xf numFmtId="0" fontId="20" fillId="13" borderId="0" xfId="5" applyFont="1" applyFill="1" applyAlignment="1">
      <alignment horizontal="left" wrapText="1"/>
    </xf>
    <xf numFmtId="0" fontId="12" fillId="13" borderId="1" xfId="5" applyFont="1" applyFill="1" applyBorder="1" applyAlignment="1">
      <alignment horizontal="left" vertical="center" wrapText="1"/>
    </xf>
    <xf numFmtId="0" fontId="16" fillId="16" borderId="0" xfId="5" applyFont="1" applyFill="1" applyAlignment="1">
      <alignment vertical="top"/>
    </xf>
    <xf numFmtId="0" fontId="12" fillId="0" borderId="1" xfId="5" applyFont="1" applyBorder="1"/>
    <xf numFmtId="0" fontId="23" fillId="13" borderId="1" xfId="5" applyFont="1" applyFill="1" applyBorder="1" applyAlignment="1">
      <alignment horizontal="left" vertical="center"/>
    </xf>
    <xf numFmtId="0" fontId="23" fillId="0" borderId="1" xfId="5" applyFont="1" applyBorder="1" applyAlignment="1">
      <alignment horizontal="center"/>
    </xf>
    <xf numFmtId="1" fontId="18" fillId="13" borderId="0" xfId="5" applyNumberFormat="1" applyFont="1" applyFill="1"/>
    <xf numFmtId="1" fontId="18" fillId="3" borderId="0" xfId="5" applyNumberFormat="1" applyFont="1" applyFill="1"/>
    <xf numFmtId="165" fontId="2" fillId="0" borderId="0" xfId="1" applyNumberFormat="1" applyFont="1"/>
    <xf numFmtId="9" fontId="0" fillId="0" borderId="0" xfId="2" applyFont="1"/>
    <xf numFmtId="9" fontId="2" fillId="0" borderId="2" xfId="2" applyFont="1" applyBorder="1"/>
    <xf numFmtId="9" fontId="0" fillId="3" borderId="0" xfId="2" applyFont="1" applyFill="1"/>
    <xf numFmtId="9" fontId="2" fillId="3" borderId="2" xfId="2" applyFont="1" applyFill="1" applyBorder="1"/>
    <xf numFmtId="165" fontId="2" fillId="12" borderId="0" xfId="1" applyNumberFormat="1" applyFont="1" applyFill="1" applyAlignment="1">
      <alignment horizontal="center"/>
    </xf>
    <xf numFmtId="165" fontId="2" fillId="12" borderId="0" xfId="1" applyNumberFormat="1" applyFont="1" applyFill="1" applyAlignment="1">
      <alignment horizontal="center" wrapText="1"/>
    </xf>
    <xf numFmtId="165" fontId="2" fillId="3" borderId="0" xfId="1" applyNumberFormat="1" applyFont="1" applyFill="1" applyAlignment="1">
      <alignment horizontal="center" wrapText="1"/>
    </xf>
    <xf numFmtId="165" fontId="2" fillId="3" borderId="0" xfId="1" applyNumberFormat="1" applyFont="1" applyFill="1" applyAlignment="1">
      <alignment horizontal="center"/>
    </xf>
    <xf numFmtId="0" fontId="38" fillId="30" borderId="63" xfId="0" applyFont="1" applyFill="1" applyBorder="1" applyAlignment="1">
      <alignment horizontal="center" vertical="center" wrapText="1"/>
    </xf>
    <xf numFmtId="0" fontId="50" fillId="30" borderId="64" xfId="0" applyFont="1" applyFill="1" applyBorder="1" applyAlignment="1">
      <alignment horizontal="center" vertical="center" wrapText="1"/>
    </xf>
    <xf numFmtId="0" fontId="50" fillId="30" borderId="65" xfId="0" applyFont="1" applyFill="1" applyBorder="1" applyAlignment="1">
      <alignment horizontal="center" vertical="center" wrapText="1"/>
    </xf>
    <xf numFmtId="0" fontId="51" fillId="31" borderId="66" xfId="0" applyFont="1" applyFill="1" applyBorder="1" applyAlignment="1">
      <alignment vertical="center" wrapText="1"/>
    </xf>
    <xf numFmtId="3" fontId="53" fillId="31" borderId="67" xfId="0" applyNumberFormat="1" applyFont="1" applyFill="1" applyBorder="1" applyAlignment="1">
      <alignment horizontal="right" vertical="center" wrapText="1"/>
    </xf>
    <xf numFmtId="10" fontId="53" fillId="31" borderId="67" xfId="0" applyNumberFormat="1" applyFont="1" applyFill="1" applyBorder="1" applyAlignment="1">
      <alignment horizontal="right" vertical="center" wrapText="1"/>
    </xf>
    <xf numFmtId="0" fontId="52" fillId="0" borderId="66" xfId="0" applyFont="1" applyBorder="1" applyAlignment="1">
      <alignment vertical="center" wrapText="1"/>
    </xf>
    <xf numFmtId="0" fontId="10" fillId="0" borderId="67" xfId="0" applyFont="1" applyBorder="1" applyAlignment="1">
      <alignment horizontal="right" vertical="center" wrapText="1"/>
    </xf>
    <xf numFmtId="10" fontId="10" fillId="0" borderId="67" xfId="0" applyNumberFormat="1" applyFont="1" applyBorder="1" applyAlignment="1">
      <alignment horizontal="right" vertical="center" wrapText="1"/>
    </xf>
    <xf numFmtId="0" fontId="52" fillId="31" borderId="66" xfId="0" applyFont="1" applyFill="1" applyBorder="1" applyAlignment="1">
      <alignment vertical="center" wrapText="1"/>
    </xf>
    <xf numFmtId="0" fontId="10" fillId="31" borderId="67" xfId="0" applyFont="1" applyFill="1" applyBorder="1" applyAlignment="1">
      <alignment horizontal="right" vertical="center" wrapText="1"/>
    </xf>
    <xf numFmtId="3" fontId="10" fillId="0" borderId="67" xfId="0" applyNumberFormat="1" applyFont="1" applyBorder="1" applyAlignment="1">
      <alignment horizontal="right" vertical="center" wrapText="1"/>
    </xf>
    <xf numFmtId="165" fontId="10" fillId="0" borderId="67" xfId="0" applyNumberFormat="1" applyFont="1" applyBorder="1" applyAlignment="1">
      <alignment horizontal="right" vertical="center" wrapText="1"/>
    </xf>
    <xf numFmtId="0" fontId="52" fillId="30" borderId="69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67" xfId="0" applyFont="1" applyBorder="1" applyAlignment="1">
      <alignment vertical="center" wrapText="1"/>
    </xf>
    <xf numFmtId="0" fontId="10" fillId="31" borderId="67" xfId="0" applyFont="1" applyFill="1" applyBorder="1" applyAlignment="1">
      <alignment horizontal="center" vertical="center" wrapText="1"/>
    </xf>
    <xf numFmtId="0" fontId="10" fillId="31" borderId="67" xfId="0" applyFont="1" applyFill="1" applyBorder="1" applyAlignment="1">
      <alignment vertical="center" wrapText="1"/>
    </xf>
    <xf numFmtId="0" fontId="54" fillId="0" borderId="0" xfId="0" applyFont="1" applyAlignment="1">
      <alignment vertical="center"/>
    </xf>
    <xf numFmtId="165" fontId="53" fillId="31" borderId="67" xfId="0" applyNumberFormat="1" applyFont="1" applyFill="1" applyBorder="1" applyAlignment="1">
      <alignment horizontal="right" vertical="center" wrapText="1"/>
    </xf>
    <xf numFmtId="0" fontId="52" fillId="30" borderId="68" xfId="0" applyFont="1" applyFill="1" applyBorder="1" applyAlignment="1">
      <alignment vertical="center" wrapText="1"/>
    </xf>
    <xf numFmtId="0" fontId="52" fillId="30" borderId="72" xfId="0" applyFont="1" applyFill="1" applyBorder="1" applyAlignment="1">
      <alignment vertical="center" wrapText="1"/>
    </xf>
    <xf numFmtId="0" fontId="2" fillId="0" borderId="0" xfId="0" applyFont="1"/>
    <xf numFmtId="0" fontId="51" fillId="30" borderId="70" xfId="0" applyFont="1" applyFill="1" applyBorder="1" applyAlignment="1">
      <alignment horizontal="center" vertical="center" wrapText="1"/>
    </xf>
    <xf numFmtId="0" fontId="51" fillId="30" borderId="73" xfId="0" applyFont="1" applyFill="1" applyBorder="1" applyAlignment="1">
      <alignment horizontal="center" vertical="center" wrapText="1"/>
    </xf>
    <xf numFmtId="0" fontId="51" fillId="30" borderId="69" xfId="0" applyFont="1" applyFill="1" applyBorder="1" applyAlignment="1">
      <alignment vertical="center" wrapText="1"/>
    </xf>
    <xf numFmtId="0" fontId="10" fillId="31" borderId="75" xfId="0" applyFont="1" applyFill="1" applyBorder="1" applyAlignment="1">
      <alignment vertical="center" wrapText="1"/>
    </xf>
    <xf numFmtId="0" fontId="10" fillId="31" borderId="76" xfId="0" applyFont="1" applyFill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0" fontId="10" fillId="0" borderId="76" xfId="0" applyFont="1" applyBorder="1" applyAlignment="1">
      <alignment vertical="center" wrapText="1"/>
    </xf>
    <xf numFmtId="0" fontId="51" fillId="30" borderId="70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51" fillId="30" borderId="70" xfId="0" applyFont="1" applyFill="1" applyBorder="1" applyAlignment="1">
      <alignment horizontal="center" vertical="center"/>
    </xf>
    <xf numFmtId="3" fontId="51" fillId="31" borderId="74" xfId="0" applyNumberFormat="1" applyFont="1" applyFill="1" applyBorder="1" applyAlignment="1">
      <alignment vertical="center" wrapText="1"/>
    </xf>
    <xf numFmtId="3" fontId="51" fillId="31" borderId="67" xfId="0" applyNumberFormat="1" applyFont="1" applyFill="1" applyBorder="1" applyAlignment="1">
      <alignment horizontal="right" vertical="center" wrapText="1"/>
    </xf>
    <xf numFmtId="3" fontId="52" fillId="0" borderId="67" xfId="0" applyNumberFormat="1" applyFont="1" applyBorder="1" applyAlignment="1">
      <alignment horizontal="right" vertical="center" wrapText="1"/>
    </xf>
    <xf numFmtId="9" fontId="51" fillId="31" borderId="67" xfId="2" applyFont="1" applyFill="1" applyBorder="1" applyAlignment="1">
      <alignment horizontal="right" vertical="center" wrapText="1"/>
    </xf>
    <xf numFmtId="170" fontId="51" fillId="31" borderId="67" xfId="2" applyNumberFormat="1" applyFont="1" applyFill="1" applyBorder="1" applyAlignment="1">
      <alignment horizontal="right" vertical="center" wrapText="1"/>
    </xf>
    <xf numFmtId="9" fontId="51" fillId="31" borderId="74" xfId="2" applyFont="1" applyFill="1" applyBorder="1" applyAlignment="1">
      <alignment vertical="center" wrapText="1"/>
    </xf>
    <xf numFmtId="170" fontId="51" fillId="31" borderId="74" xfId="2" applyNumberFormat="1" applyFont="1" applyFill="1" applyBorder="1" applyAlignment="1">
      <alignment vertical="center" wrapText="1"/>
    </xf>
    <xf numFmtId="170" fontId="10" fillId="0" borderId="67" xfId="0" applyNumberFormat="1" applyFont="1" applyBorder="1" applyAlignment="1">
      <alignment horizontal="right" vertical="center" wrapText="1"/>
    </xf>
    <xf numFmtId="170" fontId="10" fillId="0" borderId="75" xfId="0" applyNumberFormat="1" applyFont="1" applyBorder="1" applyAlignment="1">
      <alignment vertical="center" wrapText="1"/>
    </xf>
    <xf numFmtId="170" fontId="10" fillId="0" borderId="67" xfId="2" applyNumberFormat="1" applyFont="1" applyBorder="1" applyAlignment="1">
      <alignment horizontal="right" vertical="center" wrapText="1"/>
    </xf>
    <xf numFmtId="170" fontId="53" fillId="31" borderId="67" xfId="0" applyNumberFormat="1" applyFont="1" applyFill="1" applyBorder="1" applyAlignment="1">
      <alignment horizontal="right" vertical="center" wrapText="1"/>
    </xf>
    <xf numFmtId="170" fontId="53" fillId="31" borderId="75" xfId="0" applyNumberFormat="1" applyFont="1" applyFill="1" applyBorder="1" applyAlignment="1">
      <alignment vertical="center" wrapText="1"/>
    </xf>
    <xf numFmtId="170" fontId="53" fillId="31" borderId="76" xfId="0" applyNumberFormat="1" applyFont="1" applyFill="1" applyBorder="1" applyAlignment="1">
      <alignment vertical="center" wrapText="1"/>
    </xf>
    <xf numFmtId="170" fontId="10" fillId="0" borderId="76" xfId="0" applyNumberFormat="1" applyFont="1" applyBorder="1" applyAlignment="1">
      <alignment vertical="center" wrapText="1"/>
    </xf>
    <xf numFmtId="9" fontId="53" fillId="31" borderId="67" xfId="2" applyFont="1" applyFill="1" applyBorder="1" applyAlignment="1">
      <alignment horizontal="right" vertical="center" wrapText="1"/>
    </xf>
    <xf numFmtId="9" fontId="53" fillId="31" borderId="75" xfId="2" applyFont="1" applyFill="1" applyBorder="1" applyAlignment="1">
      <alignment vertical="center" wrapText="1"/>
    </xf>
    <xf numFmtId="9" fontId="53" fillId="31" borderId="76" xfId="2" applyFont="1" applyFill="1" applyBorder="1" applyAlignment="1">
      <alignment vertical="center" wrapText="1"/>
    </xf>
    <xf numFmtId="165" fontId="2" fillId="10" borderId="0" xfId="1" applyNumberFormat="1" applyFont="1" applyFill="1" applyAlignment="1">
      <alignment horizontal="center" vertical="center"/>
    </xf>
    <xf numFmtId="165" fontId="2" fillId="8" borderId="0" xfId="1" applyNumberFormat="1" applyFont="1" applyFill="1" applyAlignment="1">
      <alignment horizont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5" borderId="0" xfId="1" applyNumberFormat="1" applyFont="1" applyFill="1" applyAlignment="1">
      <alignment horizontal="center" vertical="center"/>
    </xf>
    <xf numFmtId="165" fontId="2" fillId="10" borderId="1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165" fontId="2" fillId="3" borderId="0" xfId="1" applyNumberFormat="1" applyFont="1" applyFill="1" applyAlignment="1">
      <alignment horizontal="center" vertical="center"/>
    </xf>
    <xf numFmtId="165" fontId="2" fillId="6" borderId="0" xfId="1" applyNumberFormat="1" applyFont="1" applyFill="1" applyAlignment="1">
      <alignment horizontal="center" vertical="center"/>
    </xf>
    <xf numFmtId="165" fontId="7" fillId="5" borderId="0" xfId="1" applyNumberFormat="1" applyFont="1" applyFill="1" applyAlignment="1">
      <alignment horizontal="center"/>
    </xf>
    <xf numFmtId="165" fontId="2" fillId="7" borderId="0" xfId="1" applyNumberFormat="1" applyFont="1" applyFill="1" applyAlignment="1">
      <alignment horizontal="center" vertical="center"/>
    </xf>
    <xf numFmtId="165" fontId="2" fillId="4" borderId="0" xfId="1" applyNumberFormat="1" applyFont="1" applyFill="1" applyAlignment="1">
      <alignment horizontal="center" vertical="center"/>
    </xf>
    <xf numFmtId="0" fontId="51" fillId="30" borderId="69" xfId="0" applyFont="1" applyFill="1" applyBorder="1" applyAlignment="1">
      <alignment horizontal="center" vertical="center" wrapText="1"/>
    </xf>
    <xf numFmtId="0" fontId="51" fillId="30" borderId="71" xfId="0" applyFont="1" applyFill="1" applyBorder="1" applyAlignment="1">
      <alignment horizontal="center" vertical="center" wrapText="1"/>
    </xf>
    <xf numFmtId="165" fontId="2" fillId="9" borderId="0" xfId="1" applyNumberFormat="1" applyFont="1" applyFill="1" applyAlignment="1">
      <alignment horizontal="center" vertical="center"/>
    </xf>
    <xf numFmtId="165" fontId="2" fillId="8" borderId="0" xfId="1" applyNumberFormat="1" applyFont="1" applyFill="1" applyAlignment="1">
      <alignment horizontal="center" vertical="center"/>
    </xf>
    <xf numFmtId="0" fontId="20" fillId="13" borderId="0" xfId="0" applyFont="1" applyFill="1" applyAlignment="1">
      <alignment horizontal="left" wrapText="1"/>
    </xf>
    <xf numFmtId="0" fontId="23" fillId="14" borderId="6" xfId="0" applyFont="1" applyFill="1" applyBorder="1" applyAlignment="1">
      <alignment horizontal="center"/>
    </xf>
    <xf numFmtId="0" fontId="23" fillId="14" borderId="7" xfId="0" applyFont="1" applyFill="1" applyBorder="1" applyAlignment="1">
      <alignment horizontal="center"/>
    </xf>
    <xf numFmtId="0" fontId="23" fillId="14" borderId="8" xfId="0" applyFont="1" applyFill="1" applyBorder="1" applyAlignment="1">
      <alignment horizontal="center"/>
    </xf>
    <xf numFmtId="0" fontId="23" fillId="13" borderId="0" xfId="0" applyFont="1" applyFill="1" applyAlignment="1">
      <alignment horizontal="center"/>
    </xf>
    <xf numFmtId="0" fontId="23" fillId="14" borderId="1" xfId="0" applyFont="1" applyFill="1" applyBorder="1" applyAlignment="1">
      <alignment horizontal="center"/>
    </xf>
    <xf numFmtId="0" fontId="17" fillId="13" borderId="0" xfId="0" applyFont="1" applyFill="1" applyAlignment="1">
      <alignment horizontal="center"/>
    </xf>
    <xf numFmtId="0" fontId="19" fillId="13" borderId="0" xfId="0" applyFont="1" applyFill="1" applyAlignment="1">
      <alignment horizontal="center"/>
    </xf>
    <xf numFmtId="0" fontId="20" fillId="7" borderId="0" xfId="0" applyFont="1" applyFill="1" applyAlignment="1">
      <alignment horizontal="center"/>
    </xf>
    <xf numFmtId="0" fontId="21" fillId="13" borderId="0" xfId="0" applyFont="1" applyFill="1" applyAlignment="1">
      <alignment wrapText="1"/>
    </xf>
    <xf numFmtId="1" fontId="16" fillId="14" borderId="5" xfId="0" applyNumberFormat="1" applyFont="1" applyFill="1" applyBorder="1" applyAlignment="1">
      <alignment horizontal="center" wrapText="1"/>
    </xf>
    <xf numFmtId="1" fontId="16" fillId="14" borderId="7" xfId="0" applyNumberFormat="1" applyFont="1" applyFill="1" applyBorder="1" applyAlignment="1">
      <alignment horizontal="center" wrapText="1"/>
    </xf>
    <xf numFmtId="1" fontId="16" fillId="14" borderId="8" xfId="0" applyNumberFormat="1" applyFont="1" applyFill="1" applyBorder="1" applyAlignment="1">
      <alignment horizontal="center" wrapText="1"/>
    </xf>
    <xf numFmtId="1" fontId="16" fillId="14" borderId="1" xfId="0" applyNumberFormat="1" applyFont="1" applyFill="1" applyBorder="1" applyAlignment="1">
      <alignment horizontal="center" wrapText="1"/>
    </xf>
    <xf numFmtId="1" fontId="16" fillId="14" borderId="6" xfId="0" applyNumberFormat="1" applyFont="1" applyFill="1" applyBorder="1" applyAlignment="1">
      <alignment horizontal="center" wrapText="1"/>
    </xf>
    <xf numFmtId="0" fontId="21" fillId="13" borderId="6" xfId="0" applyFont="1" applyFill="1" applyBorder="1" applyAlignment="1">
      <alignment horizontal="center"/>
    </xf>
    <xf numFmtId="0" fontId="21" fillId="13" borderId="7" xfId="0" applyFont="1" applyFill="1" applyBorder="1" applyAlignment="1">
      <alignment horizontal="center"/>
    </xf>
    <xf numFmtId="0" fontId="21" fillId="13" borderId="8" xfId="0" applyFont="1" applyFill="1" applyBorder="1" applyAlignment="1">
      <alignment horizontal="center"/>
    </xf>
    <xf numFmtId="0" fontId="20" fillId="27" borderId="0" xfId="0" applyFont="1" applyFill="1" applyAlignment="1">
      <alignment horizontal="left" wrapText="1"/>
    </xf>
    <xf numFmtId="0" fontId="23" fillId="27" borderId="0" xfId="0" applyFont="1" applyFill="1" applyAlignment="1">
      <alignment horizontal="center"/>
    </xf>
    <xf numFmtId="0" fontId="17" fillId="27" borderId="0" xfId="0" applyFont="1" applyFill="1" applyAlignment="1">
      <alignment horizontal="center"/>
    </xf>
    <xf numFmtId="0" fontId="19" fillId="27" borderId="0" xfId="0" applyFont="1" applyFill="1" applyAlignment="1">
      <alignment horizontal="center"/>
    </xf>
    <xf numFmtId="0" fontId="20" fillId="29" borderId="0" xfId="0" applyFont="1" applyFill="1" applyAlignment="1">
      <alignment horizontal="center"/>
    </xf>
    <xf numFmtId="0" fontId="21" fillId="27" borderId="0" xfId="0" applyFont="1" applyFill="1" applyAlignment="1">
      <alignment wrapText="1"/>
    </xf>
    <xf numFmtId="0" fontId="21" fillId="27" borderId="6" xfId="0" applyFont="1" applyFill="1" applyBorder="1" applyAlignment="1">
      <alignment horizontal="center"/>
    </xf>
    <xf numFmtId="0" fontId="21" fillId="27" borderId="7" xfId="0" applyFont="1" applyFill="1" applyBorder="1" applyAlignment="1">
      <alignment horizontal="center"/>
    </xf>
    <xf numFmtId="0" fontId="21" fillId="27" borderId="8" xfId="0" applyFont="1" applyFill="1" applyBorder="1" applyAlignment="1">
      <alignment horizontal="center"/>
    </xf>
    <xf numFmtId="0" fontId="20" fillId="7" borderId="0" xfId="0" applyFont="1" applyFill="1" applyAlignment="1">
      <alignment horizontal="left"/>
    </xf>
    <xf numFmtId="0" fontId="11" fillId="17" borderId="6" xfId="0" applyFont="1" applyFill="1" applyBorder="1" applyAlignment="1">
      <alignment horizontal="left"/>
    </xf>
    <xf numFmtId="0" fontId="11" fillId="17" borderId="7" xfId="0" applyFont="1" applyFill="1" applyBorder="1" applyAlignment="1">
      <alignment horizontal="left"/>
    </xf>
    <xf numFmtId="0" fontId="11" fillId="17" borderId="8" xfId="0" applyFont="1" applyFill="1" applyBorder="1" applyAlignment="1">
      <alignment horizontal="left"/>
    </xf>
    <xf numFmtId="0" fontId="6" fillId="18" borderId="6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26" fillId="17" borderId="6" xfId="3" applyFill="1" applyBorder="1" applyAlignment="1" applyProtection="1">
      <alignment horizontal="left"/>
    </xf>
    <xf numFmtId="0" fontId="26" fillId="17" borderId="7" xfId="3" applyFill="1" applyBorder="1" applyAlignment="1" applyProtection="1">
      <alignment horizontal="left"/>
    </xf>
    <xf numFmtId="0" fontId="25" fillId="5" borderId="9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28" fillId="18" borderId="1" xfId="0" applyFont="1" applyFill="1" applyBorder="1" applyAlignment="1">
      <alignment horizontal="left" wrapText="1"/>
    </xf>
    <xf numFmtId="0" fontId="6" fillId="18" borderId="17" xfId="0" applyFont="1" applyFill="1" applyBorder="1" applyAlignment="1">
      <alignment horizontal="center" vertical="center" wrapText="1"/>
    </xf>
    <xf numFmtId="0" fontId="6" fillId="18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5" fillId="5" borderId="9" xfId="0" applyFont="1" applyFill="1" applyBorder="1" applyAlignment="1">
      <alignment horizontal="left" vertical="center" wrapText="1"/>
    </xf>
    <xf numFmtId="0" fontId="25" fillId="5" borderId="29" xfId="0" applyFont="1" applyFill="1" applyBorder="1" applyAlignment="1">
      <alignment horizontal="left" vertical="center" wrapText="1"/>
    </xf>
    <xf numFmtId="0" fontId="25" fillId="5" borderId="14" xfId="0" applyFont="1" applyFill="1" applyBorder="1" applyAlignment="1">
      <alignment horizontal="left" vertical="center" wrapText="1"/>
    </xf>
    <xf numFmtId="0" fontId="6" fillId="12" borderId="24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25" xfId="0" applyFont="1" applyFill="1" applyBorder="1" applyAlignment="1">
      <alignment horizontal="center" vertical="center" wrapText="1"/>
    </xf>
    <xf numFmtId="0" fontId="6" fillId="12" borderId="26" xfId="0" applyFont="1" applyFill="1" applyBorder="1" applyAlignment="1">
      <alignment horizontal="center" vertical="center" wrapText="1"/>
    </xf>
    <xf numFmtId="0" fontId="6" fillId="12" borderId="27" xfId="0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2" fillId="17" borderId="1" xfId="0" applyFont="1" applyFill="1" applyBorder="1" applyAlignment="1">
      <alignment horizontal="center" vertical="center" wrapText="1"/>
    </xf>
    <xf numFmtId="0" fontId="32" fillId="17" borderId="6" xfId="0" applyFont="1" applyFill="1" applyBorder="1" applyAlignment="1">
      <alignment horizontal="center" vertical="center" wrapText="1"/>
    </xf>
    <xf numFmtId="0" fontId="32" fillId="17" borderId="7" xfId="0" applyFont="1" applyFill="1" applyBorder="1" applyAlignment="1">
      <alignment horizontal="center" vertical="center" wrapText="1"/>
    </xf>
    <xf numFmtId="0" fontId="32" fillId="17" borderId="8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/>
    </xf>
    <xf numFmtId="0" fontId="33" fillId="17" borderId="6" xfId="0" applyFont="1" applyFill="1" applyBorder="1" applyAlignment="1">
      <alignment horizontal="center" vertical="center" wrapText="1"/>
    </xf>
    <xf numFmtId="0" fontId="33" fillId="17" borderId="7" xfId="0" applyFont="1" applyFill="1" applyBorder="1" applyAlignment="1">
      <alignment horizontal="center" vertical="center" wrapText="1"/>
    </xf>
    <xf numFmtId="0" fontId="33" fillId="17" borderId="8" xfId="0" applyFont="1" applyFill="1" applyBorder="1" applyAlignment="1">
      <alignment horizontal="center" vertical="center" wrapText="1"/>
    </xf>
    <xf numFmtId="0" fontId="34" fillId="17" borderId="6" xfId="0" applyFont="1" applyFill="1" applyBorder="1" applyAlignment="1">
      <alignment horizontal="center" vertical="center" wrapText="1"/>
    </xf>
    <xf numFmtId="0" fontId="34" fillId="17" borderId="7" xfId="0" applyFont="1" applyFill="1" applyBorder="1" applyAlignment="1">
      <alignment horizontal="center" vertical="center" wrapText="1"/>
    </xf>
    <xf numFmtId="0" fontId="34" fillId="17" borderId="8" xfId="0" applyFont="1" applyFill="1" applyBorder="1" applyAlignment="1">
      <alignment horizontal="center" vertical="center" wrapText="1"/>
    </xf>
    <xf numFmtId="0" fontId="32" fillId="17" borderId="6" xfId="0" applyFont="1" applyFill="1" applyBorder="1" applyAlignment="1">
      <alignment horizontal="left" vertical="center" wrapText="1"/>
    </xf>
    <xf numFmtId="0" fontId="32" fillId="17" borderId="7" xfId="0" applyFont="1" applyFill="1" applyBorder="1" applyAlignment="1">
      <alignment horizontal="left" vertical="center" wrapText="1"/>
    </xf>
    <xf numFmtId="0" fontId="32" fillId="17" borderId="8" xfId="0" applyFont="1" applyFill="1" applyBorder="1" applyAlignment="1">
      <alignment horizontal="left" vertical="center" wrapText="1"/>
    </xf>
    <xf numFmtId="0" fontId="34" fillId="17" borderId="6" xfId="0" applyFont="1" applyFill="1" applyBorder="1" applyAlignment="1">
      <alignment horizontal="left" vertical="center" wrapText="1"/>
    </xf>
    <xf numFmtId="0" fontId="34" fillId="17" borderId="7" xfId="0" applyFont="1" applyFill="1" applyBorder="1" applyAlignment="1">
      <alignment horizontal="left" vertical="center" wrapText="1"/>
    </xf>
    <xf numFmtId="0" fontId="34" fillId="17" borderId="8" xfId="0" applyFont="1" applyFill="1" applyBorder="1" applyAlignment="1">
      <alignment horizontal="left" vertical="center" wrapText="1"/>
    </xf>
    <xf numFmtId="0" fontId="32" fillId="17" borderId="1" xfId="0" applyFont="1" applyFill="1" applyBorder="1" applyAlignment="1">
      <alignment horizontal="left" vertical="center" wrapText="1"/>
    </xf>
    <xf numFmtId="0" fontId="39" fillId="20" borderId="34" xfId="0" applyFont="1" applyFill="1" applyBorder="1" applyAlignment="1">
      <alignment horizontal="center" vertical="center" wrapText="1"/>
    </xf>
    <xf numFmtId="0" fontId="35" fillId="0" borderId="35" xfId="0" applyFont="1" applyBorder="1"/>
    <xf numFmtId="0" fontId="35" fillId="0" borderId="36" xfId="0" applyFont="1" applyBorder="1"/>
    <xf numFmtId="0" fontId="40" fillId="20" borderId="34" xfId="0" applyFont="1" applyFill="1" applyBorder="1" applyAlignment="1">
      <alignment horizontal="center" vertical="center" wrapText="1"/>
    </xf>
    <xf numFmtId="0" fontId="10" fillId="20" borderId="34" xfId="0" applyFont="1" applyFill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38" fillId="0" borderId="40" xfId="0" applyFont="1" applyBorder="1" applyAlignment="1">
      <alignment horizontal="center" vertical="center" wrapText="1"/>
    </xf>
    <xf numFmtId="0" fontId="35" fillId="0" borderId="42" xfId="0" applyFont="1" applyBorder="1"/>
    <xf numFmtId="0" fontId="35" fillId="0" borderId="41" xfId="0" applyFont="1" applyBorder="1"/>
    <xf numFmtId="0" fontId="37" fillId="0" borderId="40" xfId="0" applyFont="1" applyBorder="1" applyAlignment="1">
      <alignment horizontal="center" vertical="center" wrapText="1"/>
    </xf>
    <xf numFmtId="0" fontId="6" fillId="21" borderId="35" xfId="0" applyFont="1" applyFill="1" applyBorder="1" applyAlignment="1">
      <alignment horizontal="center"/>
    </xf>
    <xf numFmtId="0" fontId="6" fillId="21" borderId="34" xfId="0" applyFont="1" applyFill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35" fillId="0" borderId="45" xfId="0" applyFont="1" applyBorder="1"/>
    <xf numFmtId="0" fontId="35" fillId="0" borderId="49" xfId="0" applyFont="1" applyBorder="1"/>
    <xf numFmtId="0" fontId="6" fillId="19" borderId="37" xfId="0" applyFont="1" applyFill="1" applyBorder="1" applyAlignment="1">
      <alignment horizontal="left" vertical="center" wrapText="1"/>
    </xf>
    <xf numFmtId="0" fontId="35" fillId="0" borderId="39" xfId="0" applyFont="1" applyBorder="1"/>
    <xf numFmtId="0" fontId="35" fillId="0" borderId="43" xfId="0" applyFont="1" applyBorder="1"/>
    <xf numFmtId="0" fontId="6" fillId="24" borderId="52" xfId="0" applyFont="1" applyFill="1" applyBorder="1" applyAlignment="1">
      <alignment horizontal="center" vertical="center" wrapText="1"/>
    </xf>
    <xf numFmtId="0" fontId="35" fillId="0" borderId="47" xfId="0" applyFont="1" applyBorder="1"/>
    <xf numFmtId="0" fontId="6" fillId="24" borderId="46" xfId="0" applyFont="1" applyFill="1" applyBorder="1" applyAlignment="1">
      <alignment horizontal="center" vertical="center" wrapText="1"/>
    </xf>
    <xf numFmtId="0" fontId="35" fillId="0" borderId="53" xfId="0" applyFont="1" applyBorder="1"/>
    <xf numFmtId="0" fontId="6" fillId="24" borderId="54" xfId="0" applyFont="1" applyFill="1" applyBorder="1" applyAlignment="1">
      <alignment horizontal="center" vertical="center" wrapText="1"/>
    </xf>
    <xf numFmtId="0" fontId="35" fillId="0" borderId="55" xfId="0" applyFont="1" applyBorder="1"/>
    <xf numFmtId="0" fontId="38" fillId="0" borderId="58" xfId="0" applyFont="1" applyBorder="1" applyAlignment="1">
      <alignment horizontal="center" vertical="center" wrapText="1"/>
    </xf>
    <xf numFmtId="0" fontId="35" fillId="0" borderId="51" xfId="0" applyFont="1" applyBorder="1"/>
    <xf numFmtId="0" fontId="6" fillId="19" borderId="37" xfId="0" applyFont="1" applyFill="1" applyBorder="1" applyAlignment="1">
      <alignment horizontal="center" vertical="center" wrapText="1"/>
    </xf>
    <xf numFmtId="0" fontId="6" fillId="21" borderId="46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/>
    </xf>
    <xf numFmtId="0" fontId="11" fillId="20" borderId="34" xfId="0" applyFont="1" applyFill="1" applyBorder="1" applyAlignment="1">
      <alignment horizontal="left"/>
    </xf>
    <xf numFmtId="0" fontId="26" fillId="20" borderId="34" xfId="0" applyFont="1" applyFill="1" applyBorder="1" applyAlignment="1">
      <alignment horizontal="left"/>
    </xf>
    <xf numFmtId="0" fontId="5" fillId="21" borderId="34" xfId="0" applyFont="1" applyFill="1" applyBorder="1" applyAlignment="1">
      <alignment horizontal="left" wrapText="1"/>
    </xf>
    <xf numFmtId="0" fontId="6" fillId="22" borderId="34" xfId="0" applyFont="1" applyFill="1" applyBorder="1" applyAlignment="1">
      <alignment horizontal="center"/>
    </xf>
    <xf numFmtId="0" fontId="36" fillId="20" borderId="34" xfId="0" applyFont="1" applyFill="1" applyBorder="1" applyAlignment="1">
      <alignment horizontal="left" wrapText="1"/>
    </xf>
    <xf numFmtId="0" fontId="11" fillId="20" borderId="34" xfId="0" applyFont="1" applyFill="1" applyBorder="1" applyAlignment="1">
      <alignment horizontal="left" wrapText="1"/>
    </xf>
    <xf numFmtId="0" fontId="20" fillId="13" borderId="62" xfId="0" applyFont="1" applyFill="1" applyBorder="1" applyAlignment="1">
      <alignment horizontal="left" wrapText="1"/>
    </xf>
    <xf numFmtId="0" fontId="23" fillId="13" borderId="62" xfId="0" applyFont="1" applyFill="1" applyBorder="1" applyAlignment="1">
      <alignment horizontal="center"/>
    </xf>
    <xf numFmtId="0" fontId="16" fillId="7" borderId="0" xfId="0" applyFont="1" applyFill="1" applyAlignment="1">
      <alignment horizontal="left"/>
    </xf>
    <xf numFmtId="0" fontId="20" fillId="26" borderId="0" xfId="0" applyFont="1" applyFill="1"/>
    <xf numFmtId="0" fontId="20" fillId="7" borderId="0" xfId="4" applyFont="1" applyFill="1" applyAlignment="1">
      <alignment horizontal="center"/>
    </xf>
    <xf numFmtId="0" fontId="20" fillId="13" borderId="0" xfId="5" applyFont="1" applyFill="1" applyAlignment="1">
      <alignment horizontal="left" wrapText="1"/>
    </xf>
    <xf numFmtId="0" fontId="17" fillId="13" borderId="0" xfId="5" applyFont="1" applyFill="1" applyAlignment="1">
      <alignment horizontal="center"/>
    </xf>
    <xf numFmtId="0" fontId="19" fillId="13" borderId="0" xfId="5" applyFont="1" applyFill="1" applyAlignment="1">
      <alignment horizontal="center"/>
    </xf>
    <xf numFmtId="0" fontId="20" fillId="7" borderId="0" xfId="5" applyFont="1" applyFill="1" applyAlignment="1">
      <alignment horizontal="center"/>
    </xf>
    <xf numFmtId="0" fontId="49" fillId="13" borderId="0" xfId="5" applyFont="1" applyFill="1" applyAlignment="1">
      <alignment wrapText="1"/>
    </xf>
    <xf numFmtId="1" fontId="16" fillId="14" borderId="5" xfId="5" applyNumberFormat="1" applyFont="1" applyFill="1" applyBorder="1" applyAlignment="1">
      <alignment horizontal="center" wrapText="1"/>
    </xf>
    <xf numFmtId="0" fontId="23" fillId="14" borderId="6" xfId="5" applyFont="1" applyFill="1" applyBorder="1" applyAlignment="1">
      <alignment horizontal="center"/>
    </xf>
    <xf numFmtId="0" fontId="23" fillId="14" borderId="7" xfId="5" applyFont="1" applyFill="1" applyBorder="1" applyAlignment="1">
      <alignment horizontal="center"/>
    </xf>
    <xf numFmtId="0" fontId="23" fillId="14" borderId="8" xfId="5" applyFont="1" applyFill="1" applyBorder="1" applyAlignment="1">
      <alignment horizontal="center"/>
    </xf>
    <xf numFmtId="0" fontId="23" fillId="13" borderId="0" xfId="5" applyFont="1" applyFill="1" applyAlignment="1">
      <alignment horizontal="center"/>
    </xf>
  </cellXfs>
  <cellStyles count="6">
    <cellStyle name="Comma" xfId="1" builtinId="3"/>
    <cellStyle name="Hyperlink 3" xfId="3" xr:uid="{09F62E2B-F27D-D242-84AE-6EEABBDA5556}"/>
    <cellStyle name="Normal" xfId="0" builtinId="0"/>
    <cellStyle name="Normal 2" xfId="5" xr:uid="{B7534C53-0660-4A96-9C22-7896599B2E76}"/>
    <cellStyle name="Normal 3" xfId="4" xr:uid="{618E6302-64F5-2649-BB8C-646E5EBC1AF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ajuaudu.sharepoint.com/Users/michaelbarron/Dropbox/EITI%20Nigeria%202019/Oil%20&amp;%20Gas%202019/Template%20review/V2%20JV.G1.02%20Beneficial%20Ownership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5ac9864830e7284/Documents/2022-23%20OIL%20AND%20GAS%20AUDIT/Neiti%20Templates-submitted/COMPANY/NNPC/2022/NEPL/POPULATED%20TEMPLATE/NEPL%202022/HCM/MFO-SR/MFO.G2.01%20Employment%20Data.xlsx" TargetMode="External"/><Relationship Id="rId1" Type="http://schemas.openxmlformats.org/officeDocument/2006/relationships/externalLinkPath" Target="/55ac9864830e7284/Documents/2022-23%20OIL%20AND%20GAS%20AUDIT/Neiti%20Templates-submitted/COMPANY/NNPC/2022/NEPL/POPULATED%20TEMPLATE/NEPL%202022/HCM/MFO-SR/MFO.G2.01%20Employment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sope.keating\OneDrive%20-%20South%20Atlantic%20Petroleum%20Ltd.%20(SAPETRO)\Desktop\PAYE\2022\annual-returns%20(5)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Employee data"/>
      <sheetName val="Guidance Note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-returns (5)"/>
      <sheetName val="annual-returns (6)"/>
    </sheetNames>
    <sheetDataSet>
      <sheetData sheetId="0"/>
      <sheetData sheetId="1">
        <row r="4">
          <cell r="K4">
            <v>223433.02217250748</v>
          </cell>
        </row>
        <row r="11">
          <cell r="K11">
            <v>132407.00188577586</v>
          </cell>
        </row>
        <row r="13">
          <cell r="K13">
            <v>124611.23514336583</v>
          </cell>
        </row>
        <row r="24">
          <cell r="K24">
            <v>45867.035265849227</v>
          </cell>
        </row>
        <row r="34">
          <cell r="K34">
            <v>55811.258599866735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C817-93DF-4FAD-8BED-7FFD8C039F22}">
  <dimension ref="A1:AF105"/>
  <sheetViews>
    <sheetView tabSelected="1" workbookViewId="0">
      <pane xSplit="2" ySplit="3" topLeftCell="D97" activePane="bottomRight" state="frozen"/>
      <selection pane="topRight" activeCell="C1" sqref="C1"/>
      <selection pane="bottomLeft" activeCell="A4" sqref="A4"/>
      <selection pane="bottomRight" activeCell="C90" sqref="C90:N102"/>
    </sheetView>
  </sheetViews>
  <sheetFormatPr defaultColWidth="8.6328125" defaultRowHeight="14.5" x14ac:dyDescent="0.35"/>
  <cols>
    <col min="1" max="1" width="6.6328125" style="1" bestFit="1" customWidth="1"/>
    <col min="2" max="2" width="44.6328125" style="1" customWidth="1"/>
    <col min="3" max="3" width="15" style="7" bestFit="1" customWidth="1"/>
    <col min="4" max="4" width="10.81640625" style="7" bestFit="1" customWidth="1"/>
    <col min="5" max="5" width="12.6328125" style="7" bestFit="1" customWidth="1"/>
    <col min="6" max="6" width="7.6328125" style="7" customWidth="1"/>
    <col min="7" max="7" width="9.1796875" style="7" customWidth="1"/>
    <col min="8" max="8" width="8.6328125" style="7" customWidth="1"/>
    <col min="9" max="9" width="8.453125" style="7" customWidth="1"/>
    <col min="10" max="10" width="7" style="7" customWidth="1"/>
    <col min="11" max="12" width="8.81640625" style="7" customWidth="1"/>
    <col min="13" max="13" width="7.36328125" style="7" customWidth="1"/>
    <col min="14" max="14" width="12.36328125" style="7" customWidth="1"/>
    <col min="15" max="15" width="7.81640625" style="7" customWidth="1"/>
    <col min="16" max="16" width="10.453125" style="7" customWidth="1"/>
    <col min="17" max="18" width="8.81640625" style="7" bestFit="1" customWidth="1"/>
    <col min="19" max="20" width="7.6328125" style="7" customWidth="1"/>
    <col min="21" max="29" width="8.81640625" style="7" bestFit="1" customWidth="1"/>
    <col min="30" max="16384" width="8.6328125" style="1"/>
  </cols>
  <sheetData>
    <row r="1" spans="1:29" x14ac:dyDescent="0.35">
      <c r="A1" s="6" t="s">
        <v>57</v>
      </c>
      <c r="B1" s="6" t="s">
        <v>58</v>
      </c>
      <c r="C1" s="15" t="s">
        <v>66</v>
      </c>
      <c r="D1" s="15" t="s">
        <v>67</v>
      </c>
      <c r="E1" s="16" t="s">
        <v>68</v>
      </c>
      <c r="F1" s="454" t="s">
        <v>59</v>
      </c>
      <c r="G1" s="454"/>
      <c r="H1" s="454"/>
      <c r="I1" s="454"/>
      <c r="J1" s="454"/>
      <c r="K1" s="454"/>
      <c r="L1" s="454"/>
      <c r="M1" s="454"/>
      <c r="N1" s="457" t="s">
        <v>60</v>
      </c>
      <c r="O1" s="457"/>
      <c r="P1" s="457"/>
      <c r="Q1" s="457"/>
      <c r="R1" s="457"/>
      <c r="S1" s="457"/>
      <c r="T1" s="457"/>
      <c r="U1" s="457"/>
      <c r="V1" s="450" t="s">
        <v>61</v>
      </c>
      <c r="W1" s="450"/>
      <c r="X1" s="450"/>
      <c r="Y1" s="450"/>
      <c r="Z1" s="450"/>
      <c r="AA1" s="450"/>
      <c r="AB1" s="450"/>
      <c r="AC1" s="450"/>
    </row>
    <row r="2" spans="1:29" x14ac:dyDescent="0.35">
      <c r="A2" s="6"/>
      <c r="B2" s="6"/>
      <c r="C2" s="15"/>
      <c r="D2" s="15"/>
      <c r="E2" s="16"/>
      <c r="F2" s="455" t="s">
        <v>78</v>
      </c>
      <c r="G2" s="455"/>
      <c r="H2" s="454" t="s">
        <v>74</v>
      </c>
      <c r="I2" s="454"/>
      <c r="J2" s="459" t="s">
        <v>77</v>
      </c>
      <c r="K2" s="459"/>
      <c r="L2" s="451" t="s">
        <v>76</v>
      </c>
      <c r="M2" s="451"/>
      <c r="N2" s="456" t="s">
        <v>62</v>
      </c>
      <c r="O2" s="456"/>
      <c r="P2" s="452" t="s">
        <v>74</v>
      </c>
      <c r="Q2" s="452"/>
      <c r="R2" s="458" t="s">
        <v>77</v>
      </c>
      <c r="S2" s="458"/>
      <c r="T2" s="452" t="s">
        <v>76</v>
      </c>
      <c r="U2" s="452"/>
      <c r="V2" s="462" t="s">
        <v>62</v>
      </c>
      <c r="W2" s="462"/>
      <c r="X2" s="463" t="s">
        <v>74</v>
      </c>
      <c r="Y2" s="463"/>
      <c r="Z2" s="449" t="s">
        <v>77</v>
      </c>
      <c r="AA2" s="449"/>
      <c r="AB2" s="453" t="s">
        <v>76</v>
      </c>
      <c r="AC2" s="453"/>
    </row>
    <row r="3" spans="1:29" x14ac:dyDescent="0.35">
      <c r="A3" s="6"/>
      <c r="B3" s="6"/>
      <c r="C3" s="15"/>
      <c r="D3" s="15"/>
      <c r="E3" s="16"/>
      <c r="F3" s="9" t="s">
        <v>63</v>
      </c>
      <c r="G3" s="9" t="s">
        <v>64</v>
      </c>
      <c r="H3" s="17" t="s">
        <v>63</v>
      </c>
      <c r="I3" s="17" t="s">
        <v>64</v>
      </c>
      <c r="J3" s="18" t="s">
        <v>63</v>
      </c>
      <c r="K3" s="18" t="s">
        <v>64</v>
      </c>
      <c r="L3" s="19" t="s">
        <v>63</v>
      </c>
      <c r="M3" s="19" t="s">
        <v>64</v>
      </c>
      <c r="N3" s="20" t="s">
        <v>63</v>
      </c>
      <c r="O3" s="20" t="s">
        <v>64</v>
      </c>
      <c r="P3" s="21" t="s">
        <v>63</v>
      </c>
      <c r="Q3" s="21" t="s">
        <v>64</v>
      </c>
      <c r="R3" s="22" t="s">
        <v>63</v>
      </c>
      <c r="S3" s="22" t="s">
        <v>64</v>
      </c>
      <c r="T3" s="23" t="s">
        <v>63</v>
      </c>
      <c r="U3" s="23" t="s">
        <v>64</v>
      </c>
      <c r="V3" s="24" t="s">
        <v>63</v>
      </c>
      <c r="W3" s="24" t="s">
        <v>64</v>
      </c>
      <c r="X3" s="25" t="s">
        <v>63</v>
      </c>
      <c r="Y3" s="25" t="s">
        <v>64</v>
      </c>
      <c r="Z3" s="26" t="s">
        <v>63</v>
      </c>
      <c r="AA3" s="26" t="s">
        <v>64</v>
      </c>
      <c r="AB3" s="27" t="s">
        <v>63</v>
      </c>
      <c r="AC3" s="27" t="s">
        <v>64</v>
      </c>
    </row>
    <row r="4" spans="1:29" ht="15" x14ac:dyDescent="0.35">
      <c r="A4" s="7">
        <v>1</v>
      </c>
      <c r="B4" s="2" t="s">
        <v>0</v>
      </c>
      <c r="C4" s="7">
        <f>D4+E4</f>
        <v>0</v>
      </c>
      <c r="D4" s="7">
        <f>L4+T4+AB4</f>
        <v>0</v>
      </c>
      <c r="E4" s="28">
        <f>M4+U4+AC4</f>
        <v>0</v>
      </c>
      <c r="F4" s="10"/>
      <c r="G4" s="29"/>
      <c r="L4" s="30">
        <f>F4+H4+J4</f>
        <v>0</v>
      </c>
      <c r="M4" s="30">
        <f>G4+I4+K4</f>
        <v>0</v>
      </c>
      <c r="T4" s="31">
        <f>N4+P4+R4</f>
        <v>0</v>
      </c>
      <c r="U4" s="31">
        <f>O4+Q4+S4</f>
        <v>0</v>
      </c>
      <c r="V4" s="29"/>
      <c r="W4" s="29"/>
      <c r="AB4" s="32">
        <f>V4+X4+Z4</f>
        <v>0</v>
      </c>
      <c r="AC4" s="32">
        <f>W4+Y4+AA4</f>
        <v>0</v>
      </c>
    </row>
    <row r="5" spans="1:29" ht="15" x14ac:dyDescent="0.35">
      <c r="A5" s="7">
        <v>2</v>
      </c>
      <c r="B5" s="2" t="s">
        <v>1</v>
      </c>
      <c r="C5" s="7">
        <f t="shared" ref="C5:C67" si="0">D5+E5</f>
        <v>0</v>
      </c>
      <c r="D5" s="7">
        <f t="shared" ref="D5:D67" si="1">L5+T5+AB5</f>
        <v>0</v>
      </c>
      <c r="E5" s="28">
        <f t="shared" ref="E5:E67" si="2">M5+U5+AC5</f>
        <v>0</v>
      </c>
      <c r="F5" s="11"/>
      <c r="G5" s="11"/>
      <c r="H5" s="11"/>
      <c r="I5" s="11"/>
      <c r="J5" s="11"/>
      <c r="K5" s="11"/>
      <c r="L5" s="30">
        <f t="shared" ref="L5:L68" si="3">F5+H5+J5</f>
        <v>0</v>
      </c>
      <c r="M5" s="30">
        <f t="shared" ref="M5:M68" si="4">G5+I5+K5</f>
        <v>0</v>
      </c>
      <c r="N5" s="11"/>
      <c r="O5" s="11"/>
      <c r="P5" s="11"/>
      <c r="Q5" s="11"/>
      <c r="T5" s="31">
        <f t="shared" ref="T5:T68" si="5">N5+P5+R5</f>
        <v>0</v>
      </c>
      <c r="U5" s="31">
        <f t="shared" ref="U5:U68" si="6">O5+Q5+S5</f>
        <v>0</v>
      </c>
      <c r="AB5" s="32">
        <f t="shared" ref="AB5:AB68" si="7">V5+X5+Z5</f>
        <v>0</v>
      </c>
      <c r="AC5" s="32">
        <f t="shared" ref="AC5:AC68" si="8">W5+Y5+AA5</f>
        <v>0</v>
      </c>
    </row>
    <row r="6" spans="1:29" ht="15.5" x14ac:dyDescent="0.35">
      <c r="A6" s="7">
        <v>3</v>
      </c>
      <c r="B6" s="2" t="s">
        <v>2</v>
      </c>
      <c r="C6" s="7">
        <f t="shared" si="0"/>
        <v>0</v>
      </c>
      <c r="D6" s="7">
        <f t="shared" si="1"/>
        <v>0</v>
      </c>
      <c r="E6" s="28">
        <f t="shared" si="2"/>
        <v>0</v>
      </c>
      <c r="F6" s="12"/>
      <c r="G6" s="11"/>
      <c r="H6" s="11"/>
      <c r="I6" s="11"/>
      <c r="J6" s="11"/>
      <c r="K6" s="11"/>
      <c r="L6" s="30">
        <f t="shared" si="3"/>
        <v>0</v>
      </c>
      <c r="M6" s="30">
        <f t="shared" si="4"/>
        <v>0</v>
      </c>
      <c r="N6" s="33"/>
      <c r="O6" s="33"/>
      <c r="P6" s="33"/>
      <c r="Q6" s="11"/>
      <c r="T6" s="31">
        <f t="shared" si="5"/>
        <v>0</v>
      </c>
      <c r="U6" s="31">
        <f t="shared" si="6"/>
        <v>0</v>
      </c>
      <c r="AB6" s="32">
        <f t="shared" si="7"/>
        <v>0</v>
      </c>
      <c r="AC6" s="32">
        <f t="shared" si="8"/>
        <v>0</v>
      </c>
    </row>
    <row r="7" spans="1:29" ht="15.5" x14ac:dyDescent="0.35">
      <c r="A7" s="7">
        <v>4</v>
      </c>
      <c r="B7" s="2" t="s">
        <v>3</v>
      </c>
      <c r="C7" s="7">
        <f t="shared" si="0"/>
        <v>0</v>
      </c>
      <c r="D7" s="7">
        <f t="shared" si="1"/>
        <v>0</v>
      </c>
      <c r="E7" s="28">
        <f t="shared" si="2"/>
        <v>0</v>
      </c>
      <c r="F7" s="12"/>
      <c r="G7" s="11"/>
      <c r="H7" s="11"/>
      <c r="I7" s="11"/>
      <c r="J7" s="11"/>
      <c r="K7" s="11"/>
      <c r="L7" s="30">
        <f t="shared" si="3"/>
        <v>0</v>
      </c>
      <c r="M7" s="30">
        <f t="shared" si="4"/>
        <v>0</v>
      </c>
      <c r="N7" s="11"/>
      <c r="O7" s="11"/>
      <c r="P7" s="11"/>
      <c r="Q7" s="11"/>
      <c r="T7" s="31">
        <f t="shared" si="5"/>
        <v>0</v>
      </c>
      <c r="U7" s="31">
        <f t="shared" si="6"/>
        <v>0</v>
      </c>
      <c r="AB7" s="32">
        <f t="shared" si="7"/>
        <v>0</v>
      </c>
      <c r="AC7" s="32">
        <f t="shared" si="8"/>
        <v>0</v>
      </c>
    </row>
    <row r="8" spans="1:29" ht="15.5" x14ac:dyDescent="0.35">
      <c r="A8" s="7">
        <v>5</v>
      </c>
      <c r="B8" s="2" t="s">
        <v>4</v>
      </c>
      <c r="C8" s="7">
        <f t="shared" si="0"/>
        <v>222</v>
      </c>
      <c r="D8" s="7">
        <f t="shared" si="1"/>
        <v>200</v>
      </c>
      <c r="E8" s="28">
        <f t="shared" si="2"/>
        <v>22</v>
      </c>
      <c r="F8" s="13">
        <f>Aradel!E30</f>
        <v>8</v>
      </c>
      <c r="G8" s="11">
        <f>Aradel!H30</f>
        <v>1</v>
      </c>
      <c r="H8" s="11"/>
      <c r="I8" s="11"/>
      <c r="J8" s="11"/>
      <c r="K8" s="11"/>
      <c r="L8" s="30">
        <f t="shared" si="3"/>
        <v>8</v>
      </c>
      <c r="M8" s="30">
        <f t="shared" si="4"/>
        <v>1</v>
      </c>
      <c r="N8" s="11">
        <f>Aradel!E35</f>
        <v>15</v>
      </c>
      <c r="O8" s="11">
        <f>Aradel!H35</f>
        <v>1</v>
      </c>
      <c r="P8" s="11"/>
      <c r="Q8" s="11"/>
      <c r="T8" s="31">
        <f t="shared" si="5"/>
        <v>15</v>
      </c>
      <c r="U8" s="31">
        <f t="shared" si="6"/>
        <v>1</v>
      </c>
      <c r="V8" s="7">
        <f>Aradel!E41</f>
        <v>177</v>
      </c>
      <c r="W8" s="7">
        <f>Aradel!H41</f>
        <v>20</v>
      </c>
      <c r="AB8" s="32">
        <f t="shared" si="7"/>
        <v>177</v>
      </c>
      <c r="AC8" s="32">
        <f t="shared" si="8"/>
        <v>20</v>
      </c>
    </row>
    <row r="9" spans="1:29" ht="15" x14ac:dyDescent="0.35">
      <c r="A9" s="7">
        <v>6</v>
      </c>
      <c r="B9" s="2" t="s">
        <v>5</v>
      </c>
      <c r="C9" s="7">
        <f t="shared" si="0"/>
        <v>125</v>
      </c>
      <c r="D9" s="7">
        <f t="shared" si="1"/>
        <v>104</v>
      </c>
      <c r="E9" s="28">
        <f t="shared" si="2"/>
        <v>21</v>
      </c>
      <c r="F9" s="11">
        <f>Belema!E30</f>
        <v>8</v>
      </c>
      <c r="G9" s="11">
        <f>Belema!H30</f>
        <v>1</v>
      </c>
      <c r="H9" s="11">
        <f>Belema!E31</f>
        <v>2</v>
      </c>
      <c r="I9" s="11"/>
      <c r="J9" s="11"/>
      <c r="K9" s="11"/>
      <c r="L9" s="30">
        <f t="shared" si="3"/>
        <v>10</v>
      </c>
      <c r="M9" s="30">
        <f t="shared" si="4"/>
        <v>1</v>
      </c>
      <c r="N9" s="11">
        <f>Belema!E35</f>
        <v>18</v>
      </c>
      <c r="O9" s="11">
        <f>Belema!H35</f>
        <v>5</v>
      </c>
      <c r="P9" s="11"/>
      <c r="Q9" s="11"/>
      <c r="T9" s="31">
        <f t="shared" si="5"/>
        <v>18</v>
      </c>
      <c r="U9" s="31">
        <f t="shared" si="6"/>
        <v>5</v>
      </c>
      <c r="V9" s="7">
        <f>Belema!E41</f>
        <v>76</v>
      </c>
      <c r="W9" s="7">
        <f>Belema!H41</f>
        <v>15</v>
      </c>
      <c r="AB9" s="32">
        <f t="shared" si="7"/>
        <v>76</v>
      </c>
      <c r="AC9" s="32">
        <f t="shared" si="8"/>
        <v>15</v>
      </c>
    </row>
    <row r="10" spans="1:29" ht="15" x14ac:dyDescent="0.35">
      <c r="A10" s="7">
        <v>7</v>
      </c>
      <c r="B10" s="2" t="s">
        <v>6</v>
      </c>
      <c r="C10" s="7">
        <f t="shared" si="0"/>
        <v>70</v>
      </c>
      <c r="D10" s="7">
        <f t="shared" si="1"/>
        <v>70</v>
      </c>
      <c r="E10" s="28">
        <f t="shared" si="2"/>
        <v>0</v>
      </c>
      <c r="F10" s="7">
        <f>'Brittania U'!C30</f>
        <v>3</v>
      </c>
      <c r="J10" s="7">
        <f>'Brittania U'!C32</f>
        <v>1</v>
      </c>
      <c r="L10" s="30">
        <f t="shared" si="3"/>
        <v>4</v>
      </c>
      <c r="M10" s="30">
        <f t="shared" si="4"/>
        <v>0</v>
      </c>
      <c r="N10" s="7">
        <f>'Brittania U'!C35</f>
        <v>8</v>
      </c>
      <c r="T10" s="31">
        <f t="shared" si="5"/>
        <v>8</v>
      </c>
      <c r="U10" s="31">
        <f t="shared" si="6"/>
        <v>0</v>
      </c>
      <c r="V10" s="7">
        <f>'Brittania U'!C41</f>
        <v>58</v>
      </c>
      <c r="AB10" s="32">
        <f t="shared" si="7"/>
        <v>58</v>
      </c>
      <c r="AC10" s="32">
        <f t="shared" si="8"/>
        <v>0</v>
      </c>
    </row>
    <row r="11" spans="1:29" ht="15" x14ac:dyDescent="0.35">
      <c r="A11" s="7">
        <v>8</v>
      </c>
      <c r="B11" s="2" t="s">
        <v>7</v>
      </c>
      <c r="C11" s="7">
        <f t="shared" si="0"/>
        <v>0</v>
      </c>
      <c r="D11" s="7">
        <f t="shared" si="1"/>
        <v>0</v>
      </c>
      <c r="E11" s="28">
        <f t="shared" si="2"/>
        <v>0</v>
      </c>
      <c r="L11" s="30">
        <f t="shared" si="3"/>
        <v>0</v>
      </c>
      <c r="M11" s="30">
        <f t="shared" si="4"/>
        <v>0</v>
      </c>
      <c r="T11" s="31">
        <f t="shared" si="5"/>
        <v>0</v>
      </c>
      <c r="U11" s="31">
        <f t="shared" si="6"/>
        <v>0</v>
      </c>
      <c r="AB11" s="32">
        <f t="shared" si="7"/>
        <v>0</v>
      </c>
      <c r="AC11" s="32">
        <f t="shared" si="8"/>
        <v>0</v>
      </c>
    </row>
    <row r="12" spans="1:29" ht="15" x14ac:dyDescent="0.35">
      <c r="A12" s="7">
        <v>9</v>
      </c>
      <c r="B12" s="2" t="s">
        <v>8</v>
      </c>
      <c r="C12" s="7">
        <f t="shared" si="0"/>
        <v>0</v>
      </c>
      <c r="D12" s="7">
        <f t="shared" si="1"/>
        <v>0</v>
      </c>
      <c r="E12" s="28">
        <f t="shared" si="2"/>
        <v>0</v>
      </c>
      <c r="L12" s="30">
        <f t="shared" si="3"/>
        <v>0</v>
      </c>
      <c r="M12" s="30">
        <f t="shared" si="4"/>
        <v>0</v>
      </c>
      <c r="T12" s="31">
        <f t="shared" si="5"/>
        <v>0</v>
      </c>
      <c r="U12" s="31">
        <f t="shared" si="6"/>
        <v>0</v>
      </c>
      <c r="AB12" s="32">
        <f t="shared" si="7"/>
        <v>0</v>
      </c>
      <c r="AC12" s="32">
        <f t="shared" si="8"/>
        <v>0</v>
      </c>
    </row>
    <row r="13" spans="1:29" ht="15" x14ac:dyDescent="0.35">
      <c r="A13" s="7">
        <v>10</v>
      </c>
      <c r="B13" s="2" t="s">
        <v>9</v>
      </c>
      <c r="C13" s="7">
        <f t="shared" si="0"/>
        <v>153</v>
      </c>
      <c r="D13" s="7">
        <f t="shared" si="1"/>
        <v>139</v>
      </c>
      <c r="E13" s="28">
        <f t="shared" si="2"/>
        <v>14</v>
      </c>
      <c r="H13" s="7">
        <f>Chorus!D31</f>
        <v>3</v>
      </c>
      <c r="L13" s="30">
        <f t="shared" si="3"/>
        <v>3</v>
      </c>
      <c r="M13" s="30">
        <f t="shared" si="4"/>
        <v>0</v>
      </c>
      <c r="P13" s="7">
        <f>Chorus!D36</f>
        <v>58</v>
      </c>
      <c r="Q13" s="7">
        <f>Chorus!E36</f>
        <v>3</v>
      </c>
      <c r="T13" s="31">
        <f t="shared" si="5"/>
        <v>58</v>
      </c>
      <c r="U13" s="31">
        <f t="shared" si="6"/>
        <v>3</v>
      </c>
      <c r="V13" s="7">
        <f>Chorus!D41</f>
        <v>37</v>
      </c>
      <c r="W13" s="7">
        <f>Chorus!E41</f>
        <v>10</v>
      </c>
      <c r="X13" s="7">
        <f>Chorus!D42</f>
        <v>41</v>
      </c>
      <c r="Y13" s="7">
        <f>Chorus!E42</f>
        <v>1</v>
      </c>
      <c r="AB13" s="32">
        <f t="shared" si="7"/>
        <v>78</v>
      </c>
      <c r="AC13" s="32">
        <f t="shared" si="8"/>
        <v>11</v>
      </c>
    </row>
    <row r="14" spans="1:29" ht="15" x14ac:dyDescent="0.35">
      <c r="A14" s="7">
        <v>11</v>
      </c>
      <c r="B14" s="2" t="s">
        <v>10</v>
      </c>
      <c r="C14" s="7">
        <f t="shared" si="0"/>
        <v>0</v>
      </c>
      <c r="D14" s="7">
        <f t="shared" si="1"/>
        <v>0</v>
      </c>
      <c r="E14" s="28">
        <f t="shared" si="2"/>
        <v>0</v>
      </c>
      <c r="L14" s="30">
        <f t="shared" si="3"/>
        <v>0</v>
      </c>
      <c r="M14" s="30">
        <f t="shared" si="4"/>
        <v>0</v>
      </c>
      <c r="T14" s="31">
        <f t="shared" si="5"/>
        <v>0</v>
      </c>
      <c r="U14" s="31">
        <f t="shared" si="6"/>
        <v>0</v>
      </c>
      <c r="AB14" s="32">
        <f t="shared" si="7"/>
        <v>0</v>
      </c>
      <c r="AC14" s="32">
        <f t="shared" si="8"/>
        <v>0</v>
      </c>
    </row>
    <row r="15" spans="1:29" ht="15" x14ac:dyDescent="0.35">
      <c r="A15" s="7">
        <v>12</v>
      </c>
      <c r="B15" s="2" t="s">
        <v>65</v>
      </c>
      <c r="C15" s="7">
        <f t="shared" si="0"/>
        <v>0</v>
      </c>
      <c r="D15" s="7">
        <f t="shared" si="1"/>
        <v>0</v>
      </c>
      <c r="E15" s="28">
        <f t="shared" si="2"/>
        <v>0</v>
      </c>
      <c r="L15" s="30">
        <f t="shared" si="3"/>
        <v>0</v>
      </c>
      <c r="M15" s="30">
        <f t="shared" si="4"/>
        <v>0</v>
      </c>
      <c r="T15" s="31">
        <f t="shared" si="5"/>
        <v>0</v>
      </c>
      <c r="U15" s="31">
        <f t="shared" si="6"/>
        <v>0</v>
      </c>
      <c r="AB15" s="32">
        <f t="shared" si="7"/>
        <v>0</v>
      </c>
      <c r="AC15" s="32">
        <f t="shared" si="8"/>
        <v>0</v>
      </c>
    </row>
    <row r="16" spans="1:29" ht="15" x14ac:dyDescent="0.35">
      <c r="A16" s="7">
        <v>13</v>
      </c>
      <c r="B16" s="2" t="s">
        <v>11</v>
      </c>
      <c r="C16" s="7">
        <f t="shared" si="0"/>
        <v>0</v>
      </c>
      <c r="D16" s="7">
        <f t="shared" si="1"/>
        <v>0</v>
      </c>
      <c r="E16" s="28">
        <f t="shared" si="2"/>
        <v>0</v>
      </c>
      <c r="L16" s="30">
        <f t="shared" si="3"/>
        <v>0</v>
      </c>
      <c r="M16" s="30">
        <f t="shared" si="4"/>
        <v>0</v>
      </c>
      <c r="T16" s="31">
        <f t="shared" si="5"/>
        <v>0</v>
      </c>
      <c r="U16" s="31">
        <f t="shared" si="6"/>
        <v>0</v>
      </c>
      <c r="AB16" s="32">
        <f t="shared" si="7"/>
        <v>0</v>
      </c>
      <c r="AC16" s="32">
        <f t="shared" si="8"/>
        <v>0</v>
      </c>
    </row>
    <row r="17" spans="1:29" ht="15" x14ac:dyDescent="0.35">
      <c r="A17" s="7">
        <v>14</v>
      </c>
      <c r="B17" s="2" t="s">
        <v>73</v>
      </c>
      <c r="C17" s="7">
        <f t="shared" si="0"/>
        <v>106</v>
      </c>
      <c r="D17" s="7">
        <f t="shared" si="1"/>
        <v>83</v>
      </c>
      <c r="E17" s="28">
        <f t="shared" si="2"/>
        <v>23</v>
      </c>
      <c r="F17" s="7">
        <f>Elcrest!E30</f>
        <v>18</v>
      </c>
      <c r="G17" s="7">
        <f>Elcrest!H30</f>
        <v>5</v>
      </c>
      <c r="L17" s="30">
        <f t="shared" si="3"/>
        <v>18</v>
      </c>
      <c r="M17" s="30">
        <f t="shared" si="4"/>
        <v>5</v>
      </c>
      <c r="N17" s="7">
        <f>Elcrest!E35</f>
        <v>28</v>
      </c>
      <c r="O17" s="7">
        <f>Elcrest!H35</f>
        <v>11</v>
      </c>
      <c r="T17" s="31">
        <f t="shared" si="5"/>
        <v>28</v>
      </c>
      <c r="U17" s="31">
        <f t="shared" si="6"/>
        <v>11</v>
      </c>
      <c r="V17" s="7">
        <f>Elcrest!E41</f>
        <v>37</v>
      </c>
      <c r="W17" s="7">
        <f>Elcrest!H41</f>
        <v>7</v>
      </c>
      <c r="AB17" s="32">
        <f t="shared" si="7"/>
        <v>37</v>
      </c>
      <c r="AC17" s="32">
        <f t="shared" si="8"/>
        <v>7</v>
      </c>
    </row>
    <row r="18" spans="1:29" ht="15" x14ac:dyDescent="0.35">
      <c r="A18" s="7">
        <v>15</v>
      </c>
      <c r="B18" s="2" t="s">
        <v>12</v>
      </c>
      <c r="C18" s="7">
        <f t="shared" si="0"/>
        <v>0</v>
      </c>
      <c r="D18" s="7">
        <f t="shared" si="1"/>
        <v>0</v>
      </c>
      <c r="E18" s="28">
        <f t="shared" si="2"/>
        <v>0</v>
      </c>
      <c r="L18" s="30">
        <f t="shared" si="3"/>
        <v>0</v>
      </c>
      <c r="M18" s="30">
        <f t="shared" si="4"/>
        <v>0</v>
      </c>
      <c r="T18" s="31">
        <f t="shared" si="5"/>
        <v>0</v>
      </c>
      <c r="U18" s="31">
        <f t="shared" si="6"/>
        <v>0</v>
      </c>
      <c r="AB18" s="32">
        <f t="shared" si="7"/>
        <v>0</v>
      </c>
      <c r="AC18" s="32">
        <f t="shared" si="8"/>
        <v>0</v>
      </c>
    </row>
    <row r="19" spans="1:29" ht="15" x14ac:dyDescent="0.35">
      <c r="A19" s="7">
        <v>16</v>
      </c>
      <c r="B19" s="2" t="s">
        <v>13</v>
      </c>
      <c r="C19" s="7">
        <f t="shared" si="0"/>
        <v>95</v>
      </c>
      <c r="D19" s="7">
        <f t="shared" si="1"/>
        <v>81</v>
      </c>
      <c r="E19" s="28">
        <f t="shared" si="2"/>
        <v>14</v>
      </c>
      <c r="H19" s="7">
        <f>Energia!E19</f>
        <v>8</v>
      </c>
      <c r="L19" s="30">
        <f t="shared" si="3"/>
        <v>8</v>
      </c>
      <c r="M19" s="30">
        <f t="shared" si="4"/>
        <v>0</v>
      </c>
      <c r="P19" s="7">
        <f>Energia!E24</f>
        <v>52</v>
      </c>
      <c r="Q19" s="7">
        <f>Energia!G24</f>
        <v>11</v>
      </c>
      <c r="T19" s="31">
        <f t="shared" si="5"/>
        <v>52</v>
      </c>
      <c r="U19" s="31">
        <f t="shared" si="6"/>
        <v>11</v>
      </c>
      <c r="X19" s="7">
        <f>Energia!E30</f>
        <v>21</v>
      </c>
      <c r="Y19" s="7">
        <f>Energia!G30</f>
        <v>3</v>
      </c>
      <c r="AB19" s="32">
        <f t="shared" si="7"/>
        <v>21</v>
      </c>
      <c r="AC19" s="32">
        <f t="shared" si="8"/>
        <v>3</v>
      </c>
    </row>
    <row r="20" spans="1:29" ht="15" x14ac:dyDescent="0.35">
      <c r="A20" s="7">
        <v>17</v>
      </c>
      <c r="B20" s="2" t="s">
        <v>72</v>
      </c>
      <c r="C20" s="7">
        <f t="shared" si="0"/>
        <v>13</v>
      </c>
      <c r="D20" s="7">
        <f t="shared" si="1"/>
        <v>13</v>
      </c>
      <c r="E20" s="28">
        <f t="shared" si="2"/>
        <v>0</v>
      </c>
      <c r="J20" s="7">
        <f>Equinor!C32</f>
        <v>1</v>
      </c>
      <c r="L20" s="30">
        <f t="shared" si="3"/>
        <v>1</v>
      </c>
      <c r="M20" s="30">
        <f t="shared" si="4"/>
        <v>0</v>
      </c>
      <c r="N20" s="7">
        <f>Equinor!C35</f>
        <v>5</v>
      </c>
      <c r="T20" s="31">
        <f t="shared" si="5"/>
        <v>5</v>
      </c>
      <c r="U20" s="31">
        <f t="shared" si="6"/>
        <v>0</v>
      </c>
      <c r="V20" s="7">
        <f>Equinor!C41</f>
        <v>7</v>
      </c>
      <c r="AB20" s="32">
        <f t="shared" si="7"/>
        <v>7</v>
      </c>
      <c r="AC20" s="32">
        <f t="shared" si="8"/>
        <v>0</v>
      </c>
    </row>
    <row r="21" spans="1:29" ht="15" x14ac:dyDescent="0.35">
      <c r="A21" s="7">
        <v>18</v>
      </c>
      <c r="B21" s="2" t="s">
        <v>14</v>
      </c>
      <c r="C21" s="7">
        <f t="shared" si="0"/>
        <v>38</v>
      </c>
      <c r="D21" s="7">
        <f t="shared" si="1"/>
        <v>35</v>
      </c>
      <c r="E21" s="28">
        <f t="shared" si="2"/>
        <v>3</v>
      </c>
      <c r="F21" s="7">
        <f>Esso!D22</f>
        <v>4</v>
      </c>
      <c r="G21" s="7">
        <f>Esso!E22</f>
        <v>3</v>
      </c>
      <c r="J21" s="7">
        <f>Esso!D24</f>
        <v>1</v>
      </c>
      <c r="L21" s="30">
        <f t="shared" si="3"/>
        <v>5</v>
      </c>
      <c r="M21" s="30">
        <f t="shared" si="4"/>
        <v>3</v>
      </c>
      <c r="N21" s="7">
        <f>Esso!D27</f>
        <v>9</v>
      </c>
      <c r="R21" s="7">
        <f>Esso!D29</f>
        <v>1</v>
      </c>
      <c r="T21" s="31">
        <f t="shared" si="5"/>
        <v>10</v>
      </c>
      <c r="U21" s="31">
        <f t="shared" si="6"/>
        <v>0</v>
      </c>
      <c r="V21" s="7">
        <f>Esso!D33</f>
        <v>19</v>
      </c>
      <c r="Z21" s="7">
        <f>Esso!D35</f>
        <v>1</v>
      </c>
      <c r="AB21" s="32">
        <f t="shared" si="7"/>
        <v>20</v>
      </c>
      <c r="AC21" s="32">
        <f t="shared" si="8"/>
        <v>0</v>
      </c>
    </row>
    <row r="22" spans="1:29" ht="15" x14ac:dyDescent="0.35">
      <c r="A22" s="7">
        <v>19</v>
      </c>
      <c r="B22" s="2" t="s">
        <v>15</v>
      </c>
      <c r="C22" s="286">
        <f t="shared" si="0"/>
        <v>0</v>
      </c>
      <c r="D22" s="7">
        <f t="shared" si="1"/>
        <v>0</v>
      </c>
      <c r="E22" s="28">
        <f t="shared" si="2"/>
        <v>0</v>
      </c>
      <c r="L22" s="30">
        <f t="shared" si="3"/>
        <v>0</v>
      </c>
      <c r="M22" s="30">
        <f t="shared" si="4"/>
        <v>0</v>
      </c>
      <c r="T22" s="31">
        <f t="shared" si="5"/>
        <v>0</v>
      </c>
      <c r="U22" s="31">
        <f t="shared" si="6"/>
        <v>0</v>
      </c>
      <c r="AB22" s="32">
        <f t="shared" si="7"/>
        <v>0</v>
      </c>
      <c r="AC22" s="32">
        <f t="shared" si="8"/>
        <v>0</v>
      </c>
    </row>
    <row r="23" spans="1:29" ht="15" x14ac:dyDescent="0.35">
      <c r="A23" s="7">
        <v>20</v>
      </c>
      <c r="B23" s="2" t="s">
        <v>16</v>
      </c>
      <c r="C23" s="7">
        <f t="shared" si="0"/>
        <v>30</v>
      </c>
      <c r="D23" s="7">
        <f t="shared" si="1"/>
        <v>20</v>
      </c>
      <c r="E23" s="28">
        <f t="shared" si="2"/>
        <v>10</v>
      </c>
      <c r="F23" s="7">
        <f>Excel!E30</f>
        <v>3</v>
      </c>
      <c r="G23" s="7">
        <f>Excel!H30</f>
        <v>1</v>
      </c>
      <c r="L23" s="30">
        <f t="shared" si="3"/>
        <v>3</v>
      </c>
      <c r="M23" s="30">
        <f t="shared" si="4"/>
        <v>1</v>
      </c>
      <c r="N23" s="7">
        <f>Excel!E35</f>
        <v>1</v>
      </c>
      <c r="O23" s="7">
        <f>Excel!H35</f>
        <v>5</v>
      </c>
      <c r="T23" s="31">
        <f t="shared" ref="T23:T25" si="9">N23+P23+R23</f>
        <v>1</v>
      </c>
      <c r="U23" s="31">
        <f t="shared" ref="U23:U25" si="10">O23+Q23+S23</f>
        <v>5</v>
      </c>
      <c r="V23" s="7">
        <f>Excel!E41</f>
        <v>16</v>
      </c>
      <c r="W23" s="7">
        <f>Excel!H41</f>
        <v>4</v>
      </c>
      <c r="AB23" s="32">
        <f t="shared" si="7"/>
        <v>16</v>
      </c>
      <c r="AC23" s="32">
        <f t="shared" si="8"/>
        <v>4</v>
      </c>
    </row>
    <row r="24" spans="1:29" ht="15" x14ac:dyDescent="0.35">
      <c r="A24" s="7">
        <v>21</v>
      </c>
      <c r="B24" s="2" t="s">
        <v>17</v>
      </c>
      <c r="C24" s="7">
        <f t="shared" si="0"/>
        <v>98</v>
      </c>
      <c r="D24" s="7">
        <f t="shared" si="1"/>
        <v>79</v>
      </c>
      <c r="E24" s="28">
        <f t="shared" si="2"/>
        <v>19</v>
      </c>
      <c r="F24" s="10">
        <f>Famfa!E18</f>
        <v>19</v>
      </c>
      <c r="G24" s="29">
        <f>Famfa!G18</f>
        <v>3</v>
      </c>
      <c r="L24" s="30">
        <f t="shared" si="3"/>
        <v>19</v>
      </c>
      <c r="M24" s="30">
        <f t="shared" si="4"/>
        <v>3</v>
      </c>
      <c r="N24" s="29">
        <f>Famfa!E23</f>
        <v>9</v>
      </c>
      <c r="O24" s="29">
        <f>Famfa!G23</f>
        <v>11</v>
      </c>
      <c r="T24" s="31">
        <f t="shared" si="9"/>
        <v>9</v>
      </c>
      <c r="U24" s="31">
        <f t="shared" si="10"/>
        <v>11</v>
      </c>
      <c r="V24" s="29">
        <f>Famfa!E29</f>
        <v>51</v>
      </c>
      <c r="W24" s="29">
        <f>Famfa!G29</f>
        <v>5</v>
      </c>
      <c r="AB24" s="32">
        <f t="shared" si="7"/>
        <v>51</v>
      </c>
      <c r="AC24" s="32">
        <f t="shared" si="8"/>
        <v>5</v>
      </c>
    </row>
    <row r="25" spans="1:29" ht="15" x14ac:dyDescent="0.35">
      <c r="A25" s="7">
        <v>22</v>
      </c>
      <c r="B25" s="2" t="s">
        <v>18</v>
      </c>
      <c r="C25" s="7">
        <f t="shared" si="0"/>
        <v>106</v>
      </c>
      <c r="D25" s="7">
        <f t="shared" si="1"/>
        <v>74</v>
      </c>
      <c r="E25" s="28">
        <f t="shared" si="2"/>
        <v>32</v>
      </c>
      <c r="F25" s="7">
        <f>'First E&amp;P'!E30</f>
        <v>13</v>
      </c>
      <c r="G25" s="7">
        <f>'First E&amp;P'!H30</f>
        <v>3</v>
      </c>
      <c r="L25" s="30">
        <f t="shared" si="3"/>
        <v>13</v>
      </c>
      <c r="M25" s="30">
        <f t="shared" si="4"/>
        <v>3</v>
      </c>
      <c r="N25" s="7">
        <f>'First E&amp;P'!E35</f>
        <v>32</v>
      </c>
      <c r="O25" s="7">
        <f>'First E&amp;P'!H35</f>
        <v>10</v>
      </c>
      <c r="T25" s="31">
        <f t="shared" si="9"/>
        <v>32</v>
      </c>
      <c r="U25" s="31">
        <f t="shared" si="10"/>
        <v>10</v>
      </c>
      <c r="V25" s="7">
        <f>'First E&amp;P'!E41</f>
        <v>29</v>
      </c>
      <c r="W25" s="7">
        <f>'First E&amp;P'!H41</f>
        <v>19</v>
      </c>
      <c r="AB25" s="32">
        <f t="shared" si="7"/>
        <v>29</v>
      </c>
      <c r="AC25" s="32">
        <f t="shared" si="8"/>
        <v>19</v>
      </c>
    </row>
    <row r="26" spans="1:29" ht="15" x14ac:dyDescent="0.35">
      <c r="A26" s="7">
        <v>23</v>
      </c>
      <c r="B26" s="2" t="s">
        <v>19</v>
      </c>
      <c r="C26" s="7">
        <f t="shared" si="0"/>
        <v>4</v>
      </c>
      <c r="D26" s="7">
        <f t="shared" si="1"/>
        <v>3</v>
      </c>
      <c r="E26" s="28">
        <f t="shared" si="2"/>
        <v>1</v>
      </c>
      <c r="L26" s="30">
        <f t="shared" si="3"/>
        <v>0</v>
      </c>
      <c r="M26" s="30">
        <f t="shared" si="4"/>
        <v>0</v>
      </c>
      <c r="R26" s="7">
        <f>FHN!E25</f>
        <v>3</v>
      </c>
      <c r="S26" s="7">
        <f>FHN!G25</f>
        <v>1</v>
      </c>
      <c r="T26" s="31">
        <f t="shared" si="5"/>
        <v>3</v>
      </c>
      <c r="U26" s="31">
        <f t="shared" si="6"/>
        <v>1</v>
      </c>
      <c r="AB26" s="32">
        <f t="shared" si="7"/>
        <v>0</v>
      </c>
      <c r="AC26" s="32">
        <f t="shared" si="8"/>
        <v>0</v>
      </c>
    </row>
    <row r="27" spans="1:29" ht="15" x14ac:dyDescent="0.35">
      <c r="A27" s="7">
        <v>24</v>
      </c>
      <c r="B27" s="2" t="s">
        <v>20</v>
      </c>
      <c r="C27" s="7">
        <f t="shared" si="0"/>
        <v>33</v>
      </c>
      <c r="D27" s="7">
        <f t="shared" si="1"/>
        <v>27</v>
      </c>
      <c r="E27" s="28">
        <f t="shared" si="2"/>
        <v>6</v>
      </c>
      <c r="H27" s="7">
        <f>'Frontier Oil'!E31</f>
        <v>5</v>
      </c>
      <c r="L27" s="30">
        <f t="shared" si="3"/>
        <v>5</v>
      </c>
      <c r="M27" s="30">
        <f t="shared" si="4"/>
        <v>0</v>
      </c>
      <c r="N27" s="7">
        <f>'Frontier Oil'!E35</f>
        <v>7</v>
      </c>
      <c r="O27" s="7">
        <f>'Frontier Oil'!H35</f>
        <v>4</v>
      </c>
      <c r="P27" s="7">
        <f>'Frontier Oil'!E36</f>
        <v>12</v>
      </c>
      <c r="Q27" s="7">
        <f>'Frontier Oil'!H36</f>
        <v>2</v>
      </c>
      <c r="T27" s="31">
        <f t="shared" si="5"/>
        <v>19</v>
      </c>
      <c r="U27" s="31">
        <f t="shared" si="6"/>
        <v>6</v>
      </c>
      <c r="V27" s="7">
        <f>'Frontier Oil'!E41</f>
        <v>1</v>
      </c>
      <c r="X27" s="7">
        <f>'Frontier Oil'!E42</f>
        <v>2</v>
      </c>
      <c r="AB27" s="32">
        <f t="shared" si="7"/>
        <v>3</v>
      </c>
      <c r="AC27" s="32">
        <f t="shared" si="8"/>
        <v>0</v>
      </c>
    </row>
    <row r="28" spans="1:29" ht="15" x14ac:dyDescent="0.35">
      <c r="A28" s="7">
        <v>25</v>
      </c>
      <c r="B28" s="2" t="s">
        <v>21</v>
      </c>
      <c r="C28" s="7">
        <f t="shared" si="0"/>
        <v>0</v>
      </c>
      <c r="D28" s="7">
        <f t="shared" si="1"/>
        <v>0</v>
      </c>
      <c r="E28" s="28">
        <f t="shared" si="2"/>
        <v>0</v>
      </c>
      <c r="L28" s="30">
        <f t="shared" si="3"/>
        <v>0</v>
      </c>
      <c r="M28" s="30">
        <f t="shared" si="4"/>
        <v>0</v>
      </c>
      <c r="T28" s="31">
        <f t="shared" si="5"/>
        <v>0</v>
      </c>
      <c r="U28" s="31">
        <f t="shared" si="6"/>
        <v>0</v>
      </c>
      <c r="AB28" s="32">
        <f t="shared" si="7"/>
        <v>0</v>
      </c>
      <c r="AC28" s="32">
        <f t="shared" si="8"/>
        <v>0</v>
      </c>
    </row>
    <row r="29" spans="1:29" ht="15" x14ac:dyDescent="0.35">
      <c r="A29" s="7">
        <v>26</v>
      </c>
      <c r="B29" s="2" t="s">
        <v>22</v>
      </c>
      <c r="C29" s="7">
        <f t="shared" si="0"/>
        <v>0</v>
      </c>
      <c r="D29" s="7">
        <f t="shared" si="1"/>
        <v>0</v>
      </c>
      <c r="E29" s="28">
        <f t="shared" si="2"/>
        <v>0</v>
      </c>
      <c r="L29" s="30">
        <f t="shared" si="3"/>
        <v>0</v>
      </c>
      <c r="M29" s="30">
        <f t="shared" si="4"/>
        <v>0</v>
      </c>
      <c r="T29" s="31">
        <f t="shared" si="5"/>
        <v>0</v>
      </c>
      <c r="U29" s="31">
        <f t="shared" si="6"/>
        <v>0</v>
      </c>
      <c r="AB29" s="32">
        <f t="shared" si="7"/>
        <v>0</v>
      </c>
      <c r="AC29" s="32">
        <f t="shared" si="8"/>
        <v>0</v>
      </c>
    </row>
    <row r="30" spans="1:29" ht="15" x14ac:dyDescent="0.35">
      <c r="A30" s="7">
        <v>27</v>
      </c>
      <c r="B30" s="2" t="s">
        <v>23</v>
      </c>
      <c r="C30" s="7">
        <f t="shared" si="0"/>
        <v>0</v>
      </c>
      <c r="D30" s="7">
        <f t="shared" si="1"/>
        <v>0</v>
      </c>
      <c r="E30" s="28">
        <f t="shared" si="2"/>
        <v>0</v>
      </c>
      <c r="L30" s="30">
        <f t="shared" si="3"/>
        <v>0</v>
      </c>
      <c r="M30" s="30">
        <f t="shared" si="4"/>
        <v>0</v>
      </c>
      <c r="T30" s="31">
        <f t="shared" si="5"/>
        <v>0</v>
      </c>
      <c r="U30" s="31">
        <f t="shared" si="6"/>
        <v>0</v>
      </c>
      <c r="AB30" s="32">
        <f t="shared" si="7"/>
        <v>0</v>
      </c>
      <c r="AC30" s="32">
        <f t="shared" si="8"/>
        <v>0</v>
      </c>
    </row>
    <row r="31" spans="1:29" ht="15" x14ac:dyDescent="0.35">
      <c r="A31" s="7">
        <v>28</v>
      </c>
      <c r="B31" s="2" t="s">
        <v>24</v>
      </c>
      <c r="C31" s="7">
        <f t="shared" si="0"/>
        <v>44</v>
      </c>
      <c r="D31" s="7">
        <f t="shared" si="1"/>
        <v>43</v>
      </c>
      <c r="E31" s="28">
        <f t="shared" si="2"/>
        <v>1</v>
      </c>
      <c r="F31" s="7">
        <f>'Mid-Western'!E31</f>
        <v>1</v>
      </c>
      <c r="L31" s="30">
        <f t="shared" si="3"/>
        <v>1</v>
      </c>
      <c r="M31" s="30">
        <f t="shared" si="4"/>
        <v>0</v>
      </c>
      <c r="N31" s="7">
        <f>'Mid-Western'!E35</f>
        <v>1</v>
      </c>
      <c r="P31" s="7">
        <f>'Mid-Western'!E36</f>
        <v>1</v>
      </c>
      <c r="T31" s="31">
        <f t="shared" si="5"/>
        <v>2</v>
      </c>
      <c r="U31" s="31">
        <f t="shared" si="6"/>
        <v>0</v>
      </c>
      <c r="V31" s="7">
        <f>'Mid-Western'!E41</f>
        <v>26</v>
      </c>
      <c r="W31" s="7">
        <f>'Mid-Western'!H41</f>
        <v>1</v>
      </c>
      <c r="X31" s="7">
        <f>'Mid-Western'!E42</f>
        <v>14</v>
      </c>
      <c r="AB31" s="32">
        <f t="shared" si="7"/>
        <v>40</v>
      </c>
      <c r="AC31" s="32">
        <f t="shared" si="8"/>
        <v>1</v>
      </c>
    </row>
    <row r="32" spans="1:29" ht="15" x14ac:dyDescent="0.35">
      <c r="A32" s="7">
        <v>29</v>
      </c>
      <c r="B32" s="2" t="s">
        <v>25</v>
      </c>
      <c r="C32" s="7">
        <f t="shared" si="0"/>
        <v>0</v>
      </c>
      <c r="D32" s="7">
        <f t="shared" si="1"/>
        <v>0</v>
      </c>
      <c r="E32" s="28">
        <f t="shared" si="2"/>
        <v>0</v>
      </c>
      <c r="L32" s="30">
        <f t="shared" si="3"/>
        <v>0</v>
      </c>
      <c r="M32" s="30">
        <f t="shared" si="4"/>
        <v>0</v>
      </c>
      <c r="T32" s="31">
        <f t="shared" si="5"/>
        <v>0</v>
      </c>
      <c r="U32" s="31">
        <f t="shared" si="6"/>
        <v>0</v>
      </c>
      <c r="AB32" s="32">
        <f t="shared" si="7"/>
        <v>0</v>
      </c>
      <c r="AC32" s="32">
        <f t="shared" si="8"/>
        <v>0</v>
      </c>
    </row>
    <row r="33" spans="1:29" ht="15" x14ac:dyDescent="0.35">
      <c r="A33" s="7">
        <v>30</v>
      </c>
      <c r="B33" s="2" t="s">
        <v>26</v>
      </c>
      <c r="C33" s="7">
        <f t="shared" si="0"/>
        <v>1164</v>
      </c>
      <c r="D33" s="7">
        <f t="shared" si="1"/>
        <v>976</v>
      </c>
      <c r="E33" s="28">
        <f t="shared" si="2"/>
        <v>188</v>
      </c>
      <c r="F33" s="7">
        <f>MPN!D22</f>
        <v>240</v>
      </c>
      <c r="G33" s="7">
        <f>MPN!E22</f>
        <v>78</v>
      </c>
      <c r="H33" s="7">
        <f>MPN!D23</f>
        <v>7</v>
      </c>
      <c r="I33" s="7">
        <f>MPN!E23</f>
        <v>5</v>
      </c>
      <c r="J33" s="7">
        <f>MPN!D24</f>
        <v>15</v>
      </c>
      <c r="L33" s="30">
        <f t="shared" si="3"/>
        <v>262</v>
      </c>
      <c r="M33" s="30">
        <f t="shared" si="4"/>
        <v>83</v>
      </c>
      <c r="N33" s="7">
        <f>MPN!D27</f>
        <v>289</v>
      </c>
      <c r="O33" s="7">
        <f>MPN!E27</f>
        <v>67</v>
      </c>
      <c r="R33" s="7">
        <f>MPN!D29</f>
        <v>3</v>
      </c>
      <c r="T33" s="31">
        <f t="shared" si="5"/>
        <v>292</v>
      </c>
      <c r="U33" s="31">
        <f t="shared" si="6"/>
        <v>67</v>
      </c>
      <c r="V33" s="7">
        <f>MPN!D33</f>
        <v>422</v>
      </c>
      <c r="W33" s="7">
        <f>MPN!E33</f>
        <v>38</v>
      </c>
      <c r="AB33" s="32">
        <f t="shared" si="7"/>
        <v>422</v>
      </c>
      <c r="AC33" s="32">
        <f t="shared" si="8"/>
        <v>38</v>
      </c>
    </row>
    <row r="34" spans="1:29" ht="15" x14ac:dyDescent="0.35">
      <c r="A34" s="7">
        <v>31</v>
      </c>
      <c r="B34" s="2" t="s">
        <v>27</v>
      </c>
      <c r="C34" s="7">
        <f t="shared" si="0"/>
        <v>0</v>
      </c>
      <c r="D34" s="7">
        <f t="shared" si="1"/>
        <v>0</v>
      </c>
      <c r="E34" s="28">
        <f t="shared" si="2"/>
        <v>0</v>
      </c>
      <c r="L34" s="30">
        <f t="shared" si="3"/>
        <v>0</v>
      </c>
      <c r="M34" s="30">
        <f t="shared" si="4"/>
        <v>0</v>
      </c>
      <c r="T34" s="31">
        <f t="shared" si="5"/>
        <v>0</v>
      </c>
      <c r="U34" s="31">
        <f t="shared" si="6"/>
        <v>0</v>
      </c>
      <c r="AB34" s="32">
        <f t="shared" si="7"/>
        <v>0</v>
      </c>
      <c r="AC34" s="32">
        <f t="shared" si="8"/>
        <v>0</v>
      </c>
    </row>
    <row r="35" spans="1:29" ht="15" x14ac:dyDescent="0.35">
      <c r="A35" s="7">
        <v>32</v>
      </c>
      <c r="B35" s="2" t="s">
        <v>28</v>
      </c>
      <c r="C35" s="7">
        <f t="shared" si="0"/>
        <v>944</v>
      </c>
      <c r="D35" s="7">
        <f t="shared" si="1"/>
        <v>739</v>
      </c>
      <c r="E35" s="28">
        <f t="shared" si="2"/>
        <v>205</v>
      </c>
      <c r="F35" s="7">
        <f>NAOC!D22</f>
        <v>16</v>
      </c>
      <c r="G35" s="7">
        <f>NAOC!E22</f>
        <v>4</v>
      </c>
      <c r="H35" s="7">
        <f>NAOC!D23</f>
        <v>8</v>
      </c>
      <c r="I35" s="7">
        <f>NAOC!E23</f>
        <v>2</v>
      </c>
      <c r="J35" s="7">
        <f>NAOC!D24</f>
        <v>11</v>
      </c>
      <c r="L35" s="30">
        <f t="shared" si="3"/>
        <v>35</v>
      </c>
      <c r="M35" s="30">
        <f t="shared" si="4"/>
        <v>6</v>
      </c>
      <c r="N35" s="7">
        <f>NAOC!D27</f>
        <v>106</v>
      </c>
      <c r="O35" s="7">
        <f>NAOC!E27</f>
        <v>25</v>
      </c>
      <c r="P35" s="7">
        <f>NAOC!D28</f>
        <v>35</v>
      </c>
      <c r="Q35" s="7">
        <f>NAOC!E28</f>
        <v>12</v>
      </c>
      <c r="R35" s="7">
        <f>NAOC!D29</f>
        <v>21</v>
      </c>
      <c r="S35" s="7">
        <f>NAOC!E29</f>
        <v>1</v>
      </c>
      <c r="T35" s="31">
        <f t="shared" si="5"/>
        <v>162</v>
      </c>
      <c r="U35" s="31">
        <f t="shared" si="6"/>
        <v>38</v>
      </c>
      <c r="V35" s="7">
        <f>NAOC!D33</f>
        <v>436</v>
      </c>
      <c r="W35" s="7">
        <f>NAOC!E33</f>
        <v>115</v>
      </c>
      <c r="X35" s="7">
        <f>NAOC!D34</f>
        <v>76</v>
      </c>
      <c r="Y35" s="7">
        <f>NAOC!E34</f>
        <v>42</v>
      </c>
      <c r="Z35" s="7">
        <f>NAOC!D35</f>
        <v>30</v>
      </c>
      <c r="AA35" s="7">
        <f>NAOC!E35</f>
        <v>4</v>
      </c>
      <c r="AB35" s="32">
        <f t="shared" si="7"/>
        <v>542</v>
      </c>
      <c r="AC35" s="32">
        <f t="shared" si="8"/>
        <v>161</v>
      </c>
    </row>
    <row r="36" spans="1:29" ht="15" x14ac:dyDescent="0.35">
      <c r="A36" s="7">
        <v>33</v>
      </c>
      <c r="B36" s="2" t="s">
        <v>29</v>
      </c>
      <c r="C36" s="7">
        <f t="shared" si="0"/>
        <v>66</v>
      </c>
      <c r="D36" s="7">
        <f t="shared" si="1"/>
        <v>66</v>
      </c>
      <c r="E36" s="28">
        <f t="shared" si="2"/>
        <v>0</v>
      </c>
      <c r="F36" s="7">
        <f>'ND Western'!E30</f>
        <v>2</v>
      </c>
      <c r="J36" s="7">
        <f>'ND Western'!E32</f>
        <v>1</v>
      </c>
      <c r="L36" s="30">
        <f t="shared" si="3"/>
        <v>3</v>
      </c>
      <c r="M36" s="30">
        <f t="shared" si="4"/>
        <v>0</v>
      </c>
      <c r="N36" s="7">
        <f>'ND Western'!E35</f>
        <v>10</v>
      </c>
      <c r="T36" s="31">
        <f t="shared" si="5"/>
        <v>10</v>
      </c>
      <c r="U36" s="31">
        <f t="shared" si="6"/>
        <v>0</v>
      </c>
      <c r="V36" s="7">
        <f>'ND Western'!E41</f>
        <v>53</v>
      </c>
      <c r="AB36" s="32">
        <f t="shared" si="7"/>
        <v>53</v>
      </c>
      <c r="AC36" s="32">
        <f t="shared" si="8"/>
        <v>0</v>
      </c>
    </row>
    <row r="37" spans="1:29" ht="15" x14ac:dyDescent="0.35">
      <c r="A37" s="7">
        <v>34</v>
      </c>
      <c r="B37" s="2" t="s">
        <v>30</v>
      </c>
      <c r="C37" s="7">
        <f t="shared" si="0"/>
        <v>0</v>
      </c>
      <c r="D37" s="7">
        <f t="shared" si="1"/>
        <v>0</v>
      </c>
      <c r="E37" s="28">
        <f t="shared" si="2"/>
        <v>0</v>
      </c>
      <c r="L37" s="30">
        <f t="shared" si="3"/>
        <v>0</v>
      </c>
      <c r="M37" s="30">
        <f t="shared" si="4"/>
        <v>0</v>
      </c>
      <c r="T37" s="31">
        <f t="shared" si="5"/>
        <v>0</v>
      </c>
      <c r="U37" s="31">
        <f t="shared" si="6"/>
        <v>0</v>
      </c>
      <c r="AB37" s="32">
        <f t="shared" si="7"/>
        <v>0</v>
      </c>
      <c r="AC37" s="32">
        <f t="shared" si="8"/>
        <v>0</v>
      </c>
    </row>
    <row r="38" spans="1:29" ht="15" x14ac:dyDescent="0.35">
      <c r="A38" s="7">
        <v>35</v>
      </c>
      <c r="B38" s="2" t="s">
        <v>31</v>
      </c>
      <c r="C38" s="7">
        <f t="shared" si="0"/>
        <v>838</v>
      </c>
      <c r="D38" s="7">
        <f t="shared" si="1"/>
        <v>754</v>
      </c>
      <c r="E38" s="28">
        <f t="shared" si="2"/>
        <v>84</v>
      </c>
      <c r="F38" s="7">
        <v>1</v>
      </c>
      <c r="G38" s="7">
        <v>1</v>
      </c>
      <c r="H38" s="7">
        <v>6</v>
      </c>
      <c r="I38" s="7">
        <v>1</v>
      </c>
      <c r="J38" s="7">
        <v>0</v>
      </c>
      <c r="K38" s="7">
        <v>0</v>
      </c>
      <c r="L38" s="30">
        <f t="shared" si="3"/>
        <v>7</v>
      </c>
      <c r="M38" s="30">
        <f t="shared" si="4"/>
        <v>2</v>
      </c>
      <c r="N38" s="7">
        <v>27</v>
      </c>
      <c r="O38" s="7">
        <v>3</v>
      </c>
      <c r="P38" s="7">
        <v>75</v>
      </c>
      <c r="Q38" s="7">
        <v>7</v>
      </c>
      <c r="R38" s="7">
        <v>0</v>
      </c>
      <c r="S38" s="7">
        <v>0</v>
      </c>
      <c r="T38" s="31">
        <f t="shared" si="5"/>
        <v>102</v>
      </c>
      <c r="U38" s="31">
        <f t="shared" si="6"/>
        <v>10</v>
      </c>
      <c r="V38" s="7">
        <v>238</v>
      </c>
      <c r="W38" s="7">
        <v>44</v>
      </c>
      <c r="X38" s="7">
        <v>407</v>
      </c>
      <c r="Y38" s="7">
        <v>28</v>
      </c>
      <c r="Z38" s="7">
        <v>0</v>
      </c>
      <c r="AA38" s="7">
        <v>0</v>
      </c>
      <c r="AB38" s="32">
        <f t="shared" si="7"/>
        <v>645</v>
      </c>
      <c r="AC38" s="32">
        <f t="shared" si="8"/>
        <v>72</v>
      </c>
    </row>
    <row r="39" spans="1:29" ht="15" x14ac:dyDescent="0.35">
      <c r="A39" s="7">
        <v>36</v>
      </c>
      <c r="B39" s="2" t="s">
        <v>32</v>
      </c>
      <c r="C39" s="7">
        <f t="shared" si="0"/>
        <v>0</v>
      </c>
      <c r="D39" s="7">
        <f t="shared" si="1"/>
        <v>0</v>
      </c>
      <c r="E39" s="28">
        <f t="shared" si="2"/>
        <v>0</v>
      </c>
      <c r="L39" s="30">
        <f t="shared" si="3"/>
        <v>0</v>
      </c>
      <c r="M39" s="30">
        <f t="shared" si="4"/>
        <v>0</v>
      </c>
      <c r="T39" s="31">
        <f t="shared" si="5"/>
        <v>0</v>
      </c>
      <c r="U39" s="31">
        <f t="shared" si="6"/>
        <v>0</v>
      </c>
      <c r="AB39" s="32">
        <f t="shared" si="7"/>
        <v>0</v>
      </c>
      <c r="AC39" s="32">
        <f t="shared" si="8"/>
        <v>0</v>
      </c>
    </row>
    <row r="40" spans="1:29" ht="15" x14ac:dyDescent="0.35">
      <c r="A40" s="7">
        <v>37</v>
      </c>
      <c r="B40" s="2" t="s">
        <v>33</v>
      </c>
      <c r="C40" s="7">
        <f t="shared" si="0"/>
        <v>171</v>
      </c>
      <c r="D40" s="7">
        <f t="shared" si="1"/>
        <v>140</v>
      </c>
      <c r="E40" s="28">
        <f t="shared" si="2"/>
        <v>31</v>
      </c>
      <c r="F40" s="7">
        <f>'Newcross E&amp;P'!E30</f>
        <v>12</v>
      </c>
      <c r="G40" s="7">
        <f>'Newcross E&amp;P'!H30</f>
        <v>1</v>
      </c>
      <c r="L40" s="30">
        <f t="shared" si="3"/>
        <v>12</v>
      </c>
      <c r="M40" s="30">
        <f t="shared" si="4"/>
        <v>1</v>
      </c>
      <c r="N40" s="7">
        <f>'Newcross E&amp;P'!E35</f>
        <v>106</v>
      </c>
      <c r="O40" s="7">
        <f>'Newcross E&amp;P'!H35</f>
        <v>30</v>
      </c>
      <c r="T40" s="31">
        <f t="shared" si="5"/>
        <v>106</v>
      </c>
      <c r="U40" s="31">
        <f t="shared" si="6"/>
        <v>30</v>
      </c>
      <c r="V40" s="7">
        <f>'Newcross E&amp;P'!E41</f>
        <v>22</v>
      </c>
      <c r="AB40" s="32">
        <f t="shared" si="7"/>
        <v>22</v>
      </c>
      <c r="AC40" s="32">
        <f t="shared" si="8"/>
        <v>0</v>
      </c>
    </row>
    <row r="41" spans="1:29" ht="15" x14ac:dyDescent="0.35">
      <c r="A41" s="7">
        <v>38</v>
      </c>
      <c r="B41" s="2" t="s">
        <v>34</v>
      </c>
      <c r="C41" s="7">
        <f t="shared" si="0"/>
        <v>0</v>
      </c>
      <c r="D41" s="7">
        <f t="shared" si="1"/>
        <v>0</v>
      </c>
      <c r="E41" s="28">
        <f t="shared" si="2"/>
        <v>0</v>
      </c>
      <c r="L41" s="30">
        <f t="shared" si="3"/>
        <v>0</v>
      </c>
      <c r="M41" s="30">
        <f t="shared" si="4"/>
        <v>0</v>
      </c>
      <c r="T41" s="31">
        <f t="shared" si="5"/>
        <v>0</v>
      </c>
      <c r="U41" s="31">
        <f t="shared" si="6"/>
        <v>0</v>
      </c>
      <c r="AB41" s="32">
        <f t="shared" si="7"/>
        <v>0</v>
      </c>
      <c r="AC41" s="32">
        <f t="shared" si="8"/>
        <v>0</v>
      </c>
    </row>
    <row r="42" spans="1:29" ht="15" x14ac:dyDescent="0.35">
      <c r="A42" s="7">
        <v>39</v>
      </c>
      <c r="B42" s="2" t="s">
        <v>71</v>
      </c>
      <c r="C42" s="7">
        <f t="shared" si="0"/>
        <v>0</v>
      </c>
      <c r="D42" s="7">
        <f t="shared" si="1"/>
        <v>0</v>
      </c>
      <c r="E42" s="28">
        <f t="shared" si="2"/>
        <v>0</v>
      </c>
      <c r="L42" s="30">
        <f t="shared" si="3"/>
        <v>0</v>
      </c>
      <c r="M42" s="30">
        <f t="shared" si="4"/>
        <v>0</v>
      </c>
      <c r="T42" s="31">
        <f t="shared" si="5"/>
        <v>0</v>
      </c>
      <c r="U42" s="31">
        <f t="shared" si="6"/>
        <v>0</v>
      </c>
      <c r="AB42" s="32">
        <f t="shared" si="7"/>
        <v>0</v>
      </c>
      <c r="AC42" s="32">
        <f t="shared" si="8"/>
        <v>0</v>
      </c>
    </row>
    <row r="43" spans="1:29" ht="15" x14ac:dyDescent="0.35">
      <c r="A43" s="7">
        <v>40</v>
      </c>
      <c r="B43" s="2" t="s">
        <v>35</v>
      </c>
      <c r="C43" s="7">
        <f t="shared" si="0"/>
        <v>0</v>
      </c>
      <c r="D43" s="7">
        <f t="shared" si="1"/>
        <v>0</v>
      </c>
      <c r="E43" s="28">
        <f t="shared" si="2"/>
        <v>0</v>
      </c>
      <c r="L43" s="30">
        <f t="shared" si="3"/>
        <v>0</v>
      </c>
      <c r="M43" s="30">
        <f t="shared" si="4"/>
        <v>0</v>
      </c>
      <c r="T43" s="31">
        <f t="shared" si="5"/>
        <v>0</v>
      </c>
      <c r="U43" s="31">
        <f t="shared" si="6"/>
        <v>0</v>
      </c>
      <c r="AB43" s="32">
        <f t="shared" si="7"/>
        <v>0</v>
      </c>
      <c r="AC43" s="32">
        <f t="shared" si="8"/>
        <v>0</v>
      </c>
    </row>
    <row r="44" spans="1:29" ht="15" x14ac:dyDescent="0.35">
      <c r="A44" s="7">
        <v>41</v>
      </c>
      <c r="B44" s="2" t="s">
        <v>36</v>
      </c>
      <c r="C44" s="7">
        <f t="shared" si="0"/>
        <v>0</v>
      </c>
      <c r="D44" s="7">
        <f t="shared" si="1"/>
        <v>0</v>
      </c>
      <c r="E44" s="28">
        <f t="shared" si="2"/>
        <v>0</v>
      </c>
      <c r="L44" s="30">
        <f t="shared" si="3"/>
        <v>0</v>
      </c>
      <c r="M44" s="30">
        <f t="shared" si="4"/>
        <v>0</v>
      </c>
      <c r="T44" s="31">
        <f t="shared" si="5"/>
        <v>0</v>
      </c>
      <c r="U44" s="31">
        <f t="shared" si="6"/>
        <v>0</v>
      </c>
      <c r="AB44" s="32">
        <f t="shared" si="7"/>
        <v>0</v>
      </c>
      <c r="AC44" s="32">
        <f t="shared" si="8"/>
        <v>0</v>
      </c>
    </row>
    <row r="45" spans="1:29" ht="15" x14ac:dyDescent="0.35">
      <c r="A45" s="7">
        <v>42</v>
      </c>
      <c r="B45" s="2" t="s">
        <v>37</v>
      </c>
      <c r="C45" s="7">
        <f t="shared" si="0"/>
        <v>0</v>
      </c>
      <c r="D45" s="7">
        <f t="shared" si="1"/>
        <v>0</v>
      </c>
      <c r="E45" s="28">
        <f t="shared" si="2"/>
        <v>0</v>
      </c>
      <c r="L45" s="30">
        <f t="shared" si="3"/>
        <v>0</v>
      </c>
      <c r="M45" s="30">
        <f t="shared" si="4"/>
        <v>0</v>
      </c>
      <c r="T45" s="31">
        <f t="shared" si="5"/>
        <v>0</v>
      </c>
      <c r="U45" s="31">
        <f t="shared" si="6"/>
        <v>0</v>
      </c>
      <c r="AB45" s="32">
        <f t="shared" si="7"/>
        <v>0</v>
      </c>
      <c r="AC45" s="32">
        <f t="shared" si="8"/>
        <v>0</v>
      </c>
    </row>
    <row r="46" spans="1:29" ht="15" x14ac:dyDescent="0.35">
      <c r="A46" s="7">
        <v>43</v>
      </c>
      <c r="B46" s="2" t="s">
        <v>38</v>
      </c>
      <c r="C46" s="7">
        <f t="shared" si="0"/>
        <v>0</v>
      </c>
      <c r="D46" s="7">
        <f t="shared" si="1"/>
        <v>0</v>
      </c>
      <c r="E46" s="28">
        <f t="shared" si="2"/>
        <v>0</v>
      </c>
      <c r="L46" s="30">
        <f t="shared" si="3"/>
        <v>0</v>
      </c>
      <c r="M46" s="30">
        <f t="shared" si="4"/>
        <v>0</v>
      </c>
      <c r="T46" s="31">
        <f t="shared" si="5"/>
        <v>0</v>
      </c>
      <c r="U46" s="31">
        <f t="shared" si="6"/>
        <v>0</v>
      </c>
      <c r="AB46" s="32">
        <f t="shared" si="7"/>
        <v>0</v>
      </c>
      <c r="AC46" s="32">
        <f t="shared" si="8"/>
        <v>0</v>
      </c>
    </row>
    <row r="47" spans="1:29" ht="15" x14ac:dyDescent="0.35">
      <c r="A47" s="7">
        <v>44</v>
      </c>
      <c r="B47" s="2" t="s">
        <v>39</v>
      </c>
      <c r="C47" s="7">
        <f t="shared" si="0"/>
        <v>41</v>
      </c>
      <c r="D47" s="7">
        <f t="shared" si="1"/>
        <v>41</v>
      </c>
      <c r="E47" s="28">
        <f t="shared" si="2"/>
        <v>0</v>
      </c>
      <c r="F47" s="7">
        <f>Oriental!C30</f>
        <v>4</v>
      </c>
      <c r="L47" s="30">
        <f t="shared" si="3"/>
        <v>4</v>
      </c>
      <c r="M47" s="30">
        <f t="shared" si="4"/>
        <v>0</v>
      </c>
      <c r="N47" s="7">
        <f>Oriental!C35</f>
        <v>1</v>
      </c>
      <c r="T47" s="31">
        <f t="shared" si="5"/>
        <v>1</v>
      </c>
      <c r="U47" s="31">
        <f t="shared" si="6"/>
        <v>0</v>
      </c>
      <c r="V47" s="7">
        <f>Oriental!C41</f>
        <v>36</v>
      </c>
      <c r="AB47" s="32">
        <f t="shared" si="7"/>
        <v>36</v>
      </c>
      <c r="AC47" s="32">
        <f t="shared" si="8"/>
        <v>0</v>
      </c>
    </row>
    <row r="48" spans="1:29" ht="15" x14ac:dyDescent="0.35">
      <c r="A48" s="7">
        <v>45</v>
      </c>
      <c r="B48" s="2" t="s">
        <v>40</v>
      </c>
      <c r="C48" s="7">
        <f t="shared" si="0"/>
        <v>0</v>
      </c>
      <c r="D48" s="7">
        <f t="shared" si="1"/>
        <v>0</v>
      </c>
      <c r="E48" s="28">
        <f t="shared" si="2"/>
        <v>0</v>
      </c>
      <c r="L48" s="30">
        <f t="shared" si="3"/>
        <v>0</v>
      </c>
      <c r="M48" s="30">
        <f t="shared" si="4"/>
        <v>0</v>
      </c>
      <c r="T48" s="31">
        <f t="shared" si="5"/>
        <v>0</v>
      </c>
      <c r="U48" s="31">
        <f t="shared" si="6"/>
        <v>0</v>
      </c>
      <c r="AB48" s="32">
        <f t="shared" si="7"/>
        <v>0</v>
      </c>
      <c r="AC48" s="32">
        <f t="shared" si="8"/>
        <v>0</v>
      </c>
    </row>
    <row r="49" spans="1:29" ht="15" x14ac:dyDescent="0.35">
      <c r="A49" s="7">
        <v>46</v>
      </c>
      <c r="B49" s="2" t="s">
        <v>41</v>
      </c>
      <c r="C49" s="7">
        <f t="shared" si="0"/>
        <v>78</v>
      </c>
      <c r="D49" s="7">
        <f t="shared" si="1"/>
        <v>65</v>
      </c>
      <c r="E49" s="28">
        <f t="shared" si="2"/>
        <v>13</v>
      </c>
      <c r="F49" s="7">
        <f>Platform!E30</f>
        <v>7</v>
      </c>
      <c r="G49" s="7">
        <f>Platform!H30</f>
        <v>1</v>
      </c>
      <c r="L49" s="30">
        <f t="shared" si="3"/>
        <v>7</v>
      </c>
      <c r="M49" s="30">
        <f t="shared" si="4"/>
        <v>1</v>
      </c>
      <c r="N49" s="7">
        <f>Platform!E35</f>
        <v>8</v>
      </c>
      <c r="O49" s="7">
        <f>Platform!H35</f>
        <v>1</v>
      </c>
      <c r="T49" s="31">
        <f t="shared" si="5"/>
        <v>8</v>
      </c>
      <c r="U49" s="31">
        <f t="shared" si="6"/>
        <v>1</v>
      </c>
      <c r="V49" s="7">
        <f>Platform!E41</f>
        <v>50</v>
      </c>
      <c r="W49" s="7">
        <f>Platform!H41</f>
        <v>11</v>
      </c>
      <c r="AB49" s="32">
        <f t="shared" si="7"/>
        <v>50</v>
      </c>
      <c r="AC49" s="32">
        <f t="shared" si="8"/>
        <v>11</v>
      </c>
    </row>
    <row r="50" spans="1:29" ht="15" x14ac:dyDescent="0.35">
      <c r="A50" s="7">
        <v>47</v>
      </c>
      <c r="B50" s="2" t="s">
        <v>69</v>
      </c>
      <c r="C50" s="7">
        <f t="shared" si="0"/>
        <v>12</v>
      </c>
      <c r="D50" s="7">
        <f t="shared" si="1"/>
        <v>8</v>
      </c>
      <c r="E50" s="28">
        <f t="shared" si="2"/>
        <v>4</v>
      </c>
      <c r="F50" s="7">
        <f>'Prime 127'!D22</f>
        <v>1</v>
      </c>
      <c r="H50" s="7">
        <f>'Prime 127'!D23</f>
        <v>1</v>
      </c>
      <c r="L50" s="30">
        <f t="shared" si="3"/>
        <v>2</v>
      </c>
      <c r="M50" s="30">
        <f t="shared" si="4"/>
        <v>0</v>
      </c>
      <c r="Q50" s="7">
        <f>'Prime 127'!E28</f>
        <v>1</v>
      </c>
      <c r="T50" s="31">
        <f t="shared" si="5"/>
        <v>0</v>
      </c>
      <c r="U50" s="31">
        <f t="shared" si="6"/>
        <v>1</v>
      </c>
      <c r="V50" s="7">
        <f>'Prime 127'!D33</f>
        <v>1</v>
      </c>
      <c r="W50" s="7">
        <f>'Prime 127'!E33</f>
        <v>1</v>
      </c>
      <c r="X50" s="7">
        <f>'Prime 127'!D34</f>
        <v>5</v>
      </c>
      <c r="Y50" s="7">
        <f>'Prime 127'!E34</f>
        <v>2</v>
      </c>
      <c r="AB50" s="32">
        <f t="shared" si="7"/>
        <v>6</v>
      </c>
      <c r="AC50" s="32">
        <f t="shared" si="8"/>
        <v>3</v>
      </c>
    </row>
    <row r="51" spans="1:29" ht="15" x14ac:dyDescent="0.35">
      <c r="A51" s="7">
        <v>48</v>
      </c>
      <c r="B51" s="2" t="s">
        <v>42</v>
      </c>
      <c r="C51" s="7">
        <f t="shared" si="0"/>
        <v>0</v>
      </c>
      <c r="D51" s="7">
        <f t="shared" si="1"/>
        <v>0</v>
      </c>
      <c r="E51" s="28">
        <f t="shared" si="2"/>
        <v>0</v>
      </c>
      <c r="L51" s="30">
        <f t="shared" si="3"/>
        <v>0</v>
      </c>
      <c r="M51" s="30">
        <f t="shared" si="4"/>
        <v>0</v>
      </c>
      <c r="T51" s="31">
        <f t="shared" si="5"/>
        <v>0</v>
      </c>
      <c r="U51" s="31">
        <f t="shared" si="6"/>
        <v>0</v>
      </c>
      <c r="AB51" s="32">
        <f t="shared" si="7"/>
        <v>0</v>
      </c>
      <c r="AC51" s="32">
        <f t="shared" si="8"/>
        <v>0</v>
      </c>
    </row>
    <row r="52" spans="1:29" ht="15" x14ac:dyDescent="0.35">
      <c r="A52" s="7">
        <v>49</v>
      </c>
      <c r="B52" s="2" t="s">
        <v>43</v>
      </c>
      <c r="C52" s="7">
        <f t="shared" si="0"/>
        <v>0</v>
      </c>
      <c r="D52" s="7">
        <f t="shared" si="1"/>
        <v>0</v>
      </c>
      <c r="E52" s="28">
        <f t="shared" si="2"/>
        <v>0</v>
      </c>
      <c r="L52" s="30">
        <f t="shared" si="3"/>
        <v>0</v>
      </c>
      <c r="M52" s="30">
        <f t="shared" si="4"/>
        <v>0</v>
      </c>
      <c r="T52" s="31">
        <f t="shared" si="5"/>
        <v>0</v>
      </c>
      <c r="U52" s="31">
        <f t="shared" si="6"/>
        <v>0</v>
      </c>
      <c r="AB52" s="32">
        <f t="shared" si="7"/>
        <v>0</v>
      </c>
      <c r="AC52" s="32">
        <f t="shared" si="8"/>
        <v>0</v>
      </c>
    </row>
    <row r="53" spans="1:29" ht="20" customHeight="1" x14ac:dyDescent="0.35">
      <c r="A53" s="7">
        <v>50</v>
      </c>
      <c r="B53" s="2" t="s">
        <v>70</v>
      </c>
      <c r="C53" s="7">
        <f t="shared" si="0"/>
        <v>461</v>
      </c>
      <c r="D53" s="7">
        <f t="shared" si="1"/>
        <v>345</v>
      </c>
      <c r="E53" s="28">
        <f t="shared" si="2"/>
        <v>116</v>
      </c>
      <c r="F53" s="7">
        <f>SNEPCO!E30</f>
        <v>2</v>
      </c>
      <c r="G53" s="7">
        <f>SNEPCO!H30</f>
        <v>3</v>
      </c>
      <c r="J53" s="7">
        <f>SNEPCO!E32</f>
        <v>1</v>
      </c>
      <c r="L53" s="30">
        <f t="shared" si="3"/>
        <v>3</v>
      </c>
      <c r="M53" s="30">
        <f t="shared" si="4"/>
        <v>3</v>
      </c>
      <c r="N53" s="7">
        <f>SNEPCO!E35</f>
        <v>168</v>
      </c>
      <c r="O53" s="7">
        <f>SNEPCO!H35</f>
        <v>48</v>
      </c>
      <c r="R53" s="7">
        <f>SNEPCO!E37</f>
        <v>11</v>
      </c>
      <c r="S53" s="7">
        <f>SNEPCO!H37</f>
        <v>2</v>
      </c>
      <c r="T53" s="31">
        <f t="shared" si="5"/>
        <v>179</v>
      </c>
      <c r="U53" s="31">
        <f t="shared" si="6"/>
        <v>50</v>
      </c>
      <c r="V53" s="7">
        <f>SNEPCO!E41</f>
        <v>162</v>
      </c>
      <c r="W53" s="7">
        <f>SNEPCO!H41</f>
        <v>63</v>
      </c>
      <c r="Z53" s="7">
        <f>SNEPCO!E43</f>
        <v>1</v>
      </c>
      <c r="AB53" s="32">
        <f t="shared" si="7"/>
        <v>163</v>
      </c>
      <c r="AC53" s="32">
        <f t="shared" si="8"/>
        <v>63</v>
      </c>
    </row>
    <row r="54" spans="1:29" ht="15" x14ac:dyDescent="0.35">
      <c r="A54" s="7">
        <v>51</v>
      </c>
      <c r="B54" s="2" t="s">
        <v>44</v>
      </c>
      <c r="C54" s="7">
        <f t="shared" si="0"/>
        <v>1657</v>
      </c>
      <c r="D54" s="7">
        <f t="shared" si="1"/>
        <v>1324</v>
      </c>
      <c r="E54" s="28">
        <f t="shared" si="2"/>
        <v>333</v>
      </c>
      <c r="F54" s="7">
        <f>SPDC!E30</f>
        <v>11</v>
      </c>
      <c r="G54" s="7">
        <f>SPDC!H30</f>
        <v>4</v>
      </c>
      <c r="J54" s="7">
        <f>SPDC!E32</f>
        <v>5</v>
      </c>
      <c r="K54" s="7">
        <f>SPDC!H32</f>
        <v>1</v>
      </c>
      <c r="L54" s="30">
        <f t="shared" si="3"/>
        <v>16</v>
      </c>
      <c r="M54" s="30">
        <f t="shared" si="4"/>
        <v>5</v>
      </c>
      <c r="N54" s="7">
        <f>SPDC!E35</f>
        <v>515</v>
      </c>
      <c r="O54" s="7">
        <f>SPDC!H35</f>
        <v>117</v>
      </c>
      <c r="P54" s="7">
        <f>SPDC!E36</f>
        <v>2</v>
      </c>
      <c r="Q54" s="7">
        <f>SPDC!H36</f>
        <v>1</v>
      </c>
      <c r="R54" s="7">
        <f>SPDC!E37</f>
        <v>31</v>
      </c>
      <c r="S54" s="7">
        <f>SPDC!H37</f>
        <v>4</v>
      </c>
      <c r="T54" s="31">
        <f t="shared" si="5"/>
        <v>548</v>
      </c>
      <c r="U54" s="31">
        <f t="shared" si="6"/>
        <v>122</v>
      </c>
      <c r="V54" s="7">
        <f>SPDC!E41</f>
        <v>755</v>
      </c>
      <c r="W54" s="7">
        <f>SPDC!H41</f>
        <v>203</v>
      </c>
      <c r="Z54" s="7">
        <f>SPDC!E43</f>
        <v>5</v>
      </c>
      <c r="AA54" s="7">
        <f>SPDC!H43</f>
        <v>3</v>
      </c>
      <c r="AB54" s="32">
        <f t="shared" si="7"/>
        <v>760</v>
      </c>
      <c r="AC54" s="32">
        <f t="shared" si="8"/>
        <v>206</v>
      </c>
    </row>
    <row r="55" spans="1:29" ht="15" x14ac:dyDescent="0.35">
      <c r="A55" s="7">
        <v>52</v>
      </c>
      <c r="B55" s="2" t="s">
        <v>45</v>
      </c>
      <c r="C55" s="7">
        <f t="shared" si="0"/>
        <v>57</v>
      </c>
      <c r="D55" s="7">
        <f t="shared" si="1"/>
        <v>57</v>
      </c>
      <c r="E55" s="28">
        <f t="shared" si="2"/>
        <v>0</v>
      </c>
      <c r="F55" s="7">
        <f>Shoreline!C9</f>
        <v>57</v>
      </c>
      <c r="L55" s="30">
        <f t="shared" si="3"/>
        <v>57</v>
      </c>
      <c r="M55" s="30">
        <f t="shared" si="4"/>
        <v>0</v>
      </c>
      <c r="T55" s="31">
        <f t="shared" si="5"/>
        <v>0</v>
      </c>
      <c r="U55" s="31">
        <f t="shared" si="6"/>
        <v>0</v>
      </c>
      <c r="AB55" s="32">
        <f t="shared" si="7"/>
        <v>0</v>
      </c>
      <c r="AC55" s="32">
        <f t="shared" si="8"/>
        <v>0</v>
      </c>
    </row>
    <row r="56" spans="1:29" ht="15" x14ac:dyDescent="0.35">
      <c r="A56" s="7">
        <v>53</v>
      </c>
      <c r="B56" s="2" t="s">
        <v>46</v>
      </c>
      <c r="C56" s="7">
        <f t="shared" si="0"/>
        <v>29</v>
      </c>
      <c r="D56" s="7">
        <f t="shared" si="1"/>
        <v>25</v>
      </c>
      <c r="E56" s="28">
        <f t="shared" si="2"/>
        <v>4</v>
      </c>
      <c r="J56" s="7">
        <f>SINOPEC!E32</f>
        <v>4</v>
      </c>
      <c r="L56" s="30">
        <f t="shared" si="3"/>
        <v>4</v>
      </c>
      <c r="M56" s="30">
        <f t="shared" si="4"/>
        <v>0</v>
      </c>
      <c r="N56" s="7">
        <f>SINOPEC!E35</f>
        <v>2</v>
      </c>
      <c r="P56" s="7">
        <f>SINOPEC!E36</f>
        <v>8</v>
      </c>
      <c r="Q56" s="7">
        <f>SINOPEC!H36</f>
        <v>1</v>
      </c>
      <c r="R56" s="7">
        <f>SINOPEC!E37</f>
        <v>3</v>
      </c>
      <c r="T56" s="31">
        <f t="shared" si="5"/>
        <v>13</v>
      </c>
      <c r="U56" s="31">
        <f t="shared" si="6"/>
        <v>1</v>
      </c>
      <c r="V56" s="7">
        <f>SINOPEC!E41</f>
        <v>2</v>
      </c>
      <c r="X56" s="7">
        <f>SINOPEC!E42</f>
        <v>5</v>
      </c>
      <c r="Y56" s="7">
        <f>SINOPEC!H42</f>
        <v>3</v>
      </c>
      <c r="Z56" s="7">
        <f>SINOPEC!E43</f>
        <v>1</v>
      </c>
      <c r="AB56" s="32">
        <f t="shared" si="7"/>
        <v>8</v>
      </c>
      <c r="AC56" s="32">
        <f t="shared" si="8"/>
        <v>3</v>
      </c>
    </row>
    <row r="57" spans="1:29" ht="15" x14ac:dyDescent="0.35">
      <c r="A57" s="7">
        <v>54</v>
      </c>
      <c r="B57" s="2" t="s">
        <v>47</v>
      </c>
      <c r="C57" s="7">
        <f t="shared" si="0"/>
        <v>27</v>
      </c>
      <c r="D57" s="7">
        <f t="shared" si="1"/>
        <v>19</v>
      </c>
      <c r="E57" s="28">
        <f t="shared" si="2"/>
        <v>8</v>
      </c>
      <c r="F57" s="7">
        <f>'South Atantic'!E33</f>
        <v>4</v>
      </c>
      <c r="L57" s="30">
        <f t="shared" si="3"/>
        <v>4</v>
      </c>
      <c r="M57" s="30">
        <f t="shared" si="4"/>
        <v>0</v>
      </c>
      <c r="N57" s="7">
        <f>'South Atantic'!E38</f>
        <v>6</v>
      </c>
      <c r="O57" s="7">
        <f>'South Atantic'!H38</f>
        <v>1</v>
      </c>
      <c r="T57" s="31">
        <f t="shared" si="5"/>
        <v>6</v>
      </c>
      <c r="U57" s="31">
        <f t="shared" si="6"/>
        <v>1</v>
      </c>
      <c r="V57" s="7">
        <f>'South Atantic'!E44</f>
        <v>9</v>
      </c>
      <c r="W57" s="7">
        <f>'South Atantic'!H44</f>
        <v>7</v>
      </c>
      <c r="AB57" s="32">
        <f t="shared" si="7"/>
        <v>9</v>
      </c>
      <c r="AC57" s="32">
        <f t="shared" si="8"/>
        <v>7</v>
      </c>
    </row>
    <row r="58" spans="1:29" ht="15" x14ac:dyDescent="0.35">
      <c r="A58" s="7">
        <v>55</v>
      </c>
      <c r="B58" s="2" t="s">
        <v>48</v>
      </c>
      <c r="C58" s="7">
        <f t="shared" si="0"/>
        <v>0</v>
      </c>
      <c r="D58" s="7">
        <f t="shared" si="1"/>
        <v>0</v>
      </c>
      <c r="E58" s="28">
        <f t="shared" si="2"/>
        <v>0</v>
      </c>
      <c r="L58" s="30">
        <f t="shared" si="3"/>
        <v>0</v>
      </c>
      <c r="M58" s="30">
        <f t="shared" si="4"/>
        <v>0</v>
      </c>
      <c r="T58" s="31">
        <f t="shared" si="5"/>
        <v>0</v>
      </c>
      <c r="U58" s="31">
        <f t="shared" si="6"/>
        <v>0</v>
      </c>
      <c r="AB58" s="32">
        <f t="shared" si="7"/>
        <v>0</v>
      </c>
      <c r="AC58" s="32">
        <f t="shared" si="8"/>
        <v>0</v>
      </c>
    </row>
    <row r="59" spans="1:29" ht="15" x14ac:dyDescent="0.35">
      <c r="A59" s="7">
        <v>56</v>
      </c>
      <c r="B59" s="2" t="s">
        <v>49</v>
      </c>
      <c r="C59" s="7">
        <f t="shared" si="0"/>
        <v>3</v>
      </c>
      <c r="D59" s="7">
        <f t="shared" si="1"/>
        <v>3</v>
      </c>
      <c r="E59" s="28">
        <f t="shared" si="2"/>
        <v>0</v>
      </c>
      <c r="J59" s="7">
        <f>SGORL!D24</f>
        <v>1</v>
      </c>
      <c r="L59" s="30">
        <f t="shared" si="3"/>
        <v>1</v>
      </c>
      <c r="M59" s="30">
        <f t="shared" si="4"/>
        <v>0</v>
      </c>
      <c r="R59" s="7">
        <f>SGORL!D29</f>
        <v>2</v>
      </c>
      <c r="T59" s="31">
        <f t="shared" si="5"/>
        <v>2</v>
      </c>
      <c r="U59" s="31">
        <f t="shared" si="6"/>
        <v>0</v>
      </c>
      <c r="AB59" s="32">
        <f t="shared" si="7"/>
        <v>0</v>
      </c>
      <c r="AC59" s="32">
        <f t="shared" si="8"/>
        <v>0</v>
      </c>
    </row>
    <row r="60" spans="1:29" ht="15" x14ac:dyDescent="0.35">
      <c r="A60" s="7">
        <v>57</v>
      </c>
      <c r="B60" s="2" t="s">
        <v>50</v>
      </c>
      <c r="C60" s="7">
        <f t="shared" si="0"/>
        <v>4</v>
      </c>
      <c r="D60" s="7">
        <f t="shared" si="1"/>
        <v>3</v>
      </c>
      <c r="E60" s="28">
        <f t="shared" si="2"/>
        <v>1</v>
      </c>
      <c r="J60" s="7">
        <f>SEEPCO!D24</f>
        <v>1</v>
      </c>
      <c r="L60" s="30">
        <f t="shared" si="3"/>
        <v>1</v>
      </c>
      <c r="M60" s="30">
        <f t="shared" si="4"/>
        <v>0</v>
      </c>
      <c r="R60" s="7">
        <f>SEEPCO!D29</f>
        <v>2</v>
      </c>
      <c r="T60" s="31">
        <f t="shared" si="5"/>
        <v>2</v>
      </c>
      <c r="U60" s="31">
        <f t="shared" si="6"/>
        <v>0</v>
      </c>
      <c r="AA60" s="7">
        <f>SEEPCO!E35</f>
        <v>1</v>
      </c>
      <c r="AB60" s="32">
        <f t="shared" si="7"/>
        <v>0</v>
      </c>
      <c r="AC60" s="32">
        <f t="shared" si="8"/>
        <v>1</v>
      </c>
    </row>
    <row r="61" spans="1:29" ht="15" x14ac:dyDescent="0.35">
      <c r="A61" s="7">
        <v>58</v>
      </c>
      <c r="B61" s="2" t="s">
        <v>51</v>
      </c>
      <c r="C61" s="7">
        <f t="shared" si="0"/>
        <v>0</v>
      </c>
      <c r="D61" s="7">
        <f t="shared" si="1"/>
        <v>0</v>
      </c>
      <c r="E61" s="28">
        <f t="shared" si="2"/>
        <v>0</v>
      </c>
      <c r="L61" s="30">
        <f t="shared" si="3"/>
        <v>0</v>
      </c>
      <c r="M61" s="30">
        <f t="shared" si="4"/>
        <v>0</v>
      </c>
      <c r="T61" s="31">
        <f t="shared" si="5"/>
        <v>0</v>
      </c>
      <c r="U61" s="31">
        <f t="shared" si="6"/>
        <v>0</v>
      </c>
      <c r="AB61" s="32">
        <f t="shared" si="7"/>
        <v>0</v>
      </c>
      <c r="AC61" s="32">
        <f t="shared" si="8"/>
        <v>0</v>
      </c>
    </row>
    <row r="62" spans="1:29" ht="14" customHeight="1" x14ac:dyDescent="0.35">
      <c r="A62" s="7">
        <v>59</v>
      </c>
      <c r="B62" s="2" t="s">
        <v>52</v>
      </c>
      <c r="C62" s="7">
        <f t="shared" si="0"/>
        <v>0</v>
      </c>
      <c r="D62" s="7">
        <f t="shared" si="1"/>
        <v>0</v>
      </c>
      <c r="E62" s="28">
        <f t="shared" si="2"/>
        <v>0</v>
      </c>
      <c r="L62" s="30">
        <f t="shared" si="3"/>
        <v>0</v>
      </c>
      <c r="M62" s="30">
        <f t="shared" si="4"/>
        <v>0</v>
      </c>
      <c r="T62" s="31">
        <f t="shared" si="5"/>
        <v>0</v>
      </c>
      <c r="U62" s="31">
        <f t="shared" si="6"/>
        <v>0</v>
      </c>
      <c r="AB62" s="32">
        <f t="shared" si="7"/>
        <v>0</v>
      </c>
      <c r="AC62" s="32">
        <f t="shared" si="8"/>
        <v>0</v>
      </c>
    </row>
    <row r="63" spans="1:29" ht="15" x14ac:dyDescent="0.35">
      <c r="A63" s="7">
        <v>60</v>
      </c>
      <c r="B63" s="2" t="s">
        <v>53</v>
      </c>
      <c r="C63" s="7">
        <f t="shared" si="0"/>
        <v>0</v>
      </c>
      <c r="D63" s="7">
        <f t="shared" si="1"/>
        <v>0</v>
      </c>
      <c r="E63" s="28">
        <f t="shared" si="2"/>
        <v>0</v>
      </c>
      <c r="L63" s="30">
        <f t="shared" si="3"/>
        <v>0</v>
      </c>
      <c r="M63" s="30">
        <f t="shared" si="4"/>
        <v>0</v>
      </c>
      <c r="T63" s="31">
        <f t="shared" si="5"/>
        <v>0</v>
      </c>
      <c r="U63" s="31">
        <f t="shared" si="6"/>
        <v>0</v>
      </c>
      <c r="AB63" s="32">
        <f t="shared" si="7"/>
        <v>0</v>
      </c>
      <c r="AC63" s="32">
        <f t="shared" si="8"/>
        <v>0</v>
      </c>
    </row>
    <row r="64" spans="1:29" ht="15" x14ac:dyDescent="0.35">
      <c r="A64" s="7">
        <v>61</v>
      </c>
      <c r="B64" s="2" t="s">
        <v>54</v>
      </c>
      <c r="C64" s="7">
        <f t="shared" si="0"/>
        <v>24</v>
      </c>
      <c r="D64" s="7">
        <f t="shared" si="1"/>
        <v>18</v>
      </c>
      <c r="E64" s="28">
        <f t="shared" si="2"/>
        <v>6</v>
      </c>
      <c r="F64" s="7">
        <f>Universal!E30</f>
        <v>2</v>
      </c>
      <c r="L64" s="30">
        <f t="shared" si="3"/>
        <v>2</v>
      </c>
      <c r="M64" s="30">
        <f t="shared" si="4"/>
        <v>0</v>
      </c>
      <c r="T64" s="31">
        <f t="shared" si="5"/>
        <v>0</v>
      </c>
      <c r="U64" s="31">
        <f t="shared" si="6"/>
        <v>0</v>
      </c>
      <c r="V64" s="7">
        <f>Universal!E41</f>
        <v>12</v>
      </c>
      <c r="W64" s="7">
        <f>Universal!H41</f>
        <v>4</v>
      </c>
      <c r="X64" s="7">
        <f>Universal!E42</f>
        <v>4</v>
      </c>
      <c r="Y64" s="7">
        <f>Universal!H42</f>
        <v>2</v>
      </c>
      <c r="AB64" s="32">
        <f t="shared" si="7"/>
        <v>16</v>
      </c>
      <c r="AC64" s="32">
        <f t="shared" si="8"/>
        <v>6</v>
      </c>
    </row>
    <row r="65" spans="1:32" ht="15" x14ac:dyDescent="0.35">
      <c r="A65" s="7">
        <v>62</v>
      </c>
      <c r="B65" s="2" t="s">
        <v>55</v>
      </c>
      <c r="C65" s="7">
        <f t="shared" si="0"/>
        <v>0</v>
      </c>
      <c r="D65" s="7">
        <f t="shared" si="1"/>
        <v>0</v>
      </c>
      <c r="E65" s="28">
        <f t="shared" si="2"/>
        <v>0</v>
      </c>
      <c r="L65" s="30">
        <f t="shared" si="3"/>
        <v>0</v>
      </c>
      <c r="M65" s="30">
        <f t="shared" si="4"/>
        <v>0</v>
      </c>
      <c r="T65" s="31">
        <f t="shared" si="5"/>
        <v>0</v>
      </c>
      <c r="U65" s="31">
        <f t="shared" si="6"/>
        <v>0</v>
      </c>
      <c r="AB65" s="32">
        <f t="shared" si="7"/>
        <v>0</v>
      </c>
      <c r="AC65" s="32">
        <f t="shared" si="8"/>
        <v>0</v>
      </c>
    </row>
    <row r="66" spans="1:32" ht="15.5" x14ac:dyDescent="0.35">
      <c r="A66" s="7">
        <v>63</v>
      </c>
      <c r="B66" s="3" t="s">
        <v>56</v>
      </c>
      <c r="C66" s="7">
        <f t="shared" si="0"/>
        <v>15</v>
      </c>
      <c r="D66" s="7">
        <f t="shared" si="1"/>
        <v>11</v>
      </c>
      <c r="E66" s="28">
        <f t="shared" si="2"/>
        <v>4</v>
      </c>
      <c r="F66" s="7">
        <f>Yinka!E30</f>
        <v>1</v>
      </c>
      <c r="H66" s="7">
        <f>Yinka!E31</f>
        <v>4</v>
      </c>
      <c r="L66" s="30">
        <f t="shared" si="3"/>
        <v>5</v>
      </c>
      <c r="M66" s="30">
        <f t="shared" si="4"/>
        <v>0</v>
      </c>
      <c r="P66" s="7">
        <f>Yinka!F34</f>
        <v>1</v>
      </c>
      <c r="Q66" s="7">
        <f>Yinka!I34</f>
        <v>4</v>
      </c>
      <c r="T66" s="31">
        <f t="shared" si="5"/>
        <v>1</v>
      </c>
      <c r="U66" s="31">
        <f t="shared" si="6"/>
        <v>4</v>
      </c>
      <c r="X66" s="7">
        <f>Yinka!E40</f>
        <v>5</v>
      </c>
      <c r="AB66" s="32">
        <f t="shared" si="7"/>
        <v>5</v>
      </c>
      <c r="AC66" s="32">
        <f t="shared" si="8"/>
        <v>0</v>
      </c>
    </row>
    <row r="67" spans="1:32" ht="15.5" x14ac:dyDescent="0.35">
      <c r="A67" s="7">
        <v>63</v>
      </c>
      <c r="B67" s="3" t="s">
        <v>56</v>
      </c>
      <c r="C67" s="7">
        <f t="shared" si="0"/>
        <v>0</v>
      </c>
      <c r="D67" s="7">
        <f t="shared" si="1"/>
        <v>0</v>
      </c>
      <c r="E67" s="28">
        <f t="shared" si="2"/>
        <v>0</v>
      </c>
      <c r="L67" s="30">
        <f t="shared" si="3"/>
        <v>0</v>
      </c>
      <c r="M67" s="30">
        <f t="shared" si="4"/>
        <v>0</v>
      </c>
      <c r="T67" s="31">
        <f t="shared" si="5"/>
        <v>0</v>
      </c>
      <c r="U67" s="31">
        <f t="shared" si="6"/>
        <v>0</v>
      </c>
      <c r="AB67" s="32">
        <f t="shared" si="7"/>
        <v>0</v>
      </c>
      <c r="AC67" s="32">
        <f t="shared" si="8"/>
        <v>0</v>
      </c>
    </row>
    <row r="68" spans="1:32" x14ac:dyDescent="0.35">
      <c r="E68" s="28"/>
      <c r="L68" s="30">
        <f t="shared" si="3"/>
        <v>0</v>
      </c>
      <c r="M68" s="30">
        <f t="shared" si="4"/>
        <v>0</v>
      </c>
      <c r="T68" s="31">
        <f t="shared" si="5"/>
        <v>0</v>
      </c>
      <c r="U68" s="31">
        <f t="shared" si="6"/>
        <v>0</v>
      </c>
      <c r="AB68" s="32">
        <f t="shared" si="7"/>
        <v>0</v>
      </c>
      <c r="AC68" s="32">
        <f t="shared" si="8"/>
        <v>0</v>
      </c>
    </row>
    <row r="69" spans="1:32" ht="15" thickBot="1" x14ac:dyDescent="0.4">
      <c r="B69" s="4" t="s">
        <v>75</v>
      </c>
      <c r="C69" s="14">
        <f>SUM(C4:C68)</f>
        <v>6728</v>
      </c>
      <c r="D69" s="14">
        <f t="shared" ref="D69:I69" si="11">SUM(D4:D68)</f>
        <v>5565</v>
      </c>
      <c r="E69" s="34">
        <f t="shared" si="11"/>
        <v>1163</v>
      </c>
      <c r="F69" s="14">
        <f t="shared" si="11"/>
        <v>437</v>
      </c>
      <c r="G69" s="14">
        <f t="shared" si="11"/>
        <v>109</v>
      </c>
      <c r="H69" s="14">
        <f t="shared" si="11"/>
        <v>44</v>
      </c>
      <c r="I69" s="14">
        <f t="shared" si="11"/>
        <v>8</v>
      </c>
      <c r="J69" s="14">
        <f t="shared" ref="J69" si="12">SUM(J4:J68)</f>
        <v>42</v>
      </c>
      <c r="K69" s="14">
        <f t="shared" ref="K69" si="13">SUM(K4:K68)</f>
        <v>1</v>
      </c>
      <c r="L69" s="14">
        <f t="shared" ref="L69" si="14">SUM(L4:L68)</f>
        <v>523</v>
      </c>
      <c r="M69" s="14">
        <f t="shared" ref="M69" si="15">SUM(M4:M68)</f>
        <v>118</v>
      </c>
      <c r="N69" s="14">
        <f>SUM(N5:N68)</f>
        <v>1371</v>
      </c>
      <c r="O69" s="14">
        <f>SUM(O5:O68)</f>
        <v>339</v>
      </c>
      <c r="P69" s="14">
        <f t="shared" ref="P69" si="16">SUM(P4:P68)</f>
        <v>244</v>
      </c>
      <c r="Q69" s="14">
        <f t="shared" ref="Q69" si="17">SUM(Q4:Q68)</f>
        <v>42</v>
      </c>
      <c r="R69" s="14">
        <f t="shared" ref="R69" si="18">SUM(R4:R68)</f>
        <v>77</v>
      </c>
      <c r="S69" s="14">
        <f t="shared" ref="S69" si="19">SUM(S4:S68)</f>
        <v>8</v>
      </c>
      <c r="T69" s="14">
        <f t="shared" ref="T69" si="20">SUM(T4:T68)</f>
        <v>1692</v>
      </c>
      <c r="U69" s="14">
        <f t="shared" ref="U69" si="21">SUM(U4:U68)</f>
        <v>389</v>
      </c>
      <c r="V69" s="14">
        <f t="shared" ref="V69:W69" si="22">SUM(V4:V68)</f>
        <v>2732</v>
      </c>
      <c r="W69" s="14">
        <f t="shared" si="22"/>
        <v>567</v>
      </c>
      <c r="X69" s="14">
        <f t="shared" ref="X69" si="23">SUM(X4:X68)</f>
        <v>580</v>
      </c>
      <c r="Y69" s="14">
        <f t="shared" ref="Y69" si="24">SUM(Y4:Y68)</f>
        <v>81</v>
      </c>
      <c r="Z69" s="14">
        <f t="shared" ref="Z69" si="25">SUM(Z4:Z68)</f>
        <v>38</v>
      </c>
      <c r="AA69" s="14">
        <f t="shared" ref="AA69" si="26">SUM(AA4:AA68)</f>
        <v>8</v>
      </c>
      <c r="AB69" s="14">
        <f t="shared" ref="AB69" si="27">SUM(AB4:AB68)</f>
        <v>3350</v>
      </c>
      <c r="AC69" s="14">
        <f t="shared" ref="AC69" si="28">SUM(AC4:AC68)</f>
        <v>656</v>
      </c>
    </row>
    <row r="70" spans="1:32" ht="15" thickTop="1" x14ac:dyDescent="0.35"/>
    <row r="71" spans="1:32" ht="43.5" x14ac:dyDescent="0.35">
      <c r="C71" s="395" t="s">
        <v>296</v>
      </c>
      <c r="D71" s="396" t="s">
        <v>299</v>
      </c>
      <c r="E71" s="397" t="s">
        <v>300</v>
      </c>
      <c r="F71" s="396" t="s">
        <v>60</v>
      </c>
      <c r="G71" s="397" t="s">
        <v>300</v>
      </c>
      <c r="H71" s="396" t="s">
        <v>61</v>
      </c>
      <c r="I71" s="397" t="s">
        <v>300</v>
      </c>
      <c r="J71" s="395" t="s">
        <v>76</v>
      </c>
      <c r="K71" s="398" t="s">
        <v>300</v>
      </c>
      <c r="AD71" s="7"/>
      <c r="AE71" s="7"/>
      <c r="AF71" s="7"/>
    </row>
    <row r="72" spans="1:32" x14ac:dyDescent="0.35">
      <c r="C72" s="7" t="s">
        <v>297</v>
      </c>
      <c r="D72" s="7">
        <f>L69</f>
        <v>523</v>
      </c>
      <c r="E72" s="393">
        <f>D72/D74</f>
        <v>0.8159126365054602</v>
      </c>
      <c r="F72" s="7">
        <f>T69</f>
        <v>1692</v>
      </c>
      <c r="G72" s="391">
        <f>F72/F74</f>
        <v>0.81307063911580968</v>
      </c>
      <c r="H72" s="7">
        <f>AB69</f>
        <v>3350</v>
      </c>
      <c r="I72" s="393">
        <f>H72/H74</f>
        <v>0.83624563155267095</v>
      </c>
      <c r="J72" s="7">
        <f>D72+F72+H72</f>
        <v>5565</v>
      </c>
      <c r="K72" s="393">
        <f>J72/J74</f>
        <v>0.82714030915576697</v>
      </c>
      <c r="AD72" s="7"/>
      <c r="AE72" s="7"/>
      <c r="AF72" s="7"/>
    </row>
    <row r="73" spans="1:32" x14ac:dyDescent="0.35">
      <c r="C73" s="7" t="s">
        <v>298</v>
      </c>
      <c r="D73" s="7">
        <f>M69</f>
        <v>118</v>
      </c>
      <c r="E73" s="393">
        <f>D73/D74</f>
        <v>0.18408736349453977</v>
      </c>
      <c r="F73" s="7">
        <f>U69</f>
        <v>389</v>
      </c>
      <c r="G73" s="391">
        <f>F73/F74</f>
        <v>0.18692936088419029</v>
      </c>
      <c r="H73" s="7">
        <f>AC69</f>
        <v>656</v>
      </c>
      <c r="I73" s="393">
        <f>H73/H74</f>
        <v>0.16375436844732902</v>
      </c>
      <c r="J73" s="7">
        <f>D73+F73+H73</f>
        <v>1163</v>
      </c>
      <c r="K73" s="393">
        <f>J73/J74</f>
        <v>0.17285969084423305</v>
      </c>
      <c r="AD73" s="7"/>
      <c r="AE73" s="7"/>
      <c r="AF73" s="7"/>
    </row>
    <row r="74" spans="1:32" ht="15" thickBot="1" x14ac:dyDescent="0.4">
      <c r="C74" s="14" t="s">
        <v>76</v>
      </c>
      <c r="D74" s="14">
        <f>SUM(D72:D73)</f>
        <v>641</v>
      </c>
      <c r="E74" s="394">
        <f>SUM(E72:E73)</f>
        <v>1</v>
      </c>
      <c r="F74" s="14">
        <f t="shared" ref="F74:H74" si="29">SUM(F72:F73)</f>
        <v>2081</v>
      </c>
      <c r="G74" s="392">
        <f>SUM(G72:G73)</f>
        <v>1</v>
      </c>
      <c r="H74" s="14">
        <f t="shared" si="29"/>
        <v>4006</v>
      </c>
      <c r="I74" s="394">
        <f>SUM(I72:I73)</f>
        <v>1</v>
      </c>
      <c r="J74" s="14">
        <f>D74+F74+H74</f>
        <v>6728</v>
      </c>
      <c r="K74" s="394">
        <f>SUM(K72:K73)</f>
        <v>1</v>
      </c>
      <c r="AD74" s="7"/>
      <c r="AE74" s="7"/>
      <c r="AF74" s="7"/>
    </row>
    <row r="75" spans="1:32" ht="15" thickTop="1" x14ac:dyDescent="0.35"/>
    <row r="76" spans="1:32" x14ac:dyDescent="0.35">
      <c r="C76" s="395" t="s">
        <v>296</v>
      </c>
      <c r="D76" s="7" t="s">
        <v>301</v>
      </c>
      <c r="E76" s="7" t="s">
        <v>302</v>
      </c>
      <c r="F76" s="7" t="s">
        <v>77</v>
      </c>
      <c r="G76" s="390" t="s">
        <v>76</v>
      </c>
    </row>
    <row r="77" spans="1:32" x14ac:dyDescent="0.35">
      <c r="C77" s="7" t="s">
        <v>297</v>
      </c>
      <c r="D77" s="7">
        <f>F69+N69+V69</f>
        <v>4540</v>
      </c>
      <c r="E77" s="7">
        <f>H69+P69+X69</f>
        <v>868</v>
      </c>
      <c r="F77" s="7">
        <f>J69+R69+Z69</f>
        <v>157</v>
      </c>
      <c r="G77" s="7">
        <f>SUM(D77:F77)</f>
        <v>5565</v>
      </c>
    </row>
    <row r="78" spans="1:32" x14ac:dyDescent="0.35">
      <c r="C78" s="7" t="s">
        <v>298</v>
      </c>
      <c r="D78" s="7">
        <f>G69+O69+W69</f>
        <v>1015</v>
      </c>
      <c r="E78" s="7">
        <f>I69+Q69+Y69</f>
        <v>131</v>
      </c>
      <c r="F78" s="7">
        <f>K69+S69+AA69</f>
        <v>17</v>
      </c>
      <c r="G78" s="7">
        <f t="shared" ref="G78:G79" si="30">SUM(D78:F78)</f>
        <v>1163</v>
      </c>
    </row>
    <row r="79" spans="1:32" ht="15" thickBot="1" x14ac:dyDescent="0.4">
      <c r="C79" s="14" t="s">
        <v>76</v>
      </c>
      <c r="D79" s="14">
        <f>SUM(D77:D78)</f>
        <v>5555</v>
      </c>
      <c r="E79" s="14">
        <f t="shared" ref="E79:F79" si="31">SUM(E77:E78)</f>
        <v>999</v>
      </c>
      <c r="F79" s="14">
        <f t="shared" si="31"/>
        <v>174</v>
      </c>
      <c r="G79" s="14">
        <f t="shared" si="30"/>
        <v>6728</v>
      </c>
    </row>
    <row r="80" spans="1:32" ht="15.5" thickTop="1" thickBot="1" x14ac:dyDescent="0.4"/>
    <row r="81" spans="3:29" ht="52.5" thickBot="1" x14ac:dyDescent="0.4">
      <c r="C81" s="399"/>
      <c r="D81" s="400" t="s">
        <v>303</v>
      </c>
      <c r="E81" s="400" t="s">
        <v>304</v>
      </c>
      <c r="F81" s="400" t="s">
        <v>305</v>
      </c>
      <c r="G81" s="400" t="s">
        <v>306</v>
      </c>
      <c r="H81" s="400" t="s">
        <v>307</v>
      </c>
      <c r="I81" s="400" t="s">
        <v>308</v>
      </c>
      <c r="J81" s="401" t="s">
        <v>309</v>
      </c>
    </row>
    <row r="82" spans="3:29" ht="29.5" thickBot="1" x14ac:dyDescent="0.4">
      <c r="C82" s="402" t="s">
        <v>310</v>
      </c>
      <c r="D82" s="403">
        <f>L69+M69</f>
        <v>641</v>
      </c>
      <c r="E82" s="403">
        <f>T69+U69</f>
        <v>2081</v>
      </c>
      <c r="F82" s="403">
        <f>AB69+AC69</f>
        <v>4006</v>
      </c>
      <c r="G82" s="403">
        <f>SUM(D82:F82)</f>
        <v>6728</v>
      </c>
      <c r="H82" s="404">
        <f>D82/G82</f>
        <v>9.5273483947681328E-2</v>
      </c>
      <c r="I82" s="404">
        <f>E82/G82</f>
        <v>0.30930439952437572</v>
      </c>
      <c r="J82" s="404">
        <f>F82/G82</f>
        <v>0.59542211652794297</v>
      </c>
    </row>
    <row r="83" spans="3:29" ht="15" thickBot="1" x14ac:dyDescent="0.4">
      <c r="C83" s="405"/>
      <c r="D83" s="406"/>
      <c r="E83" s="406"/>
      <c r="F83" s="406"/>
      <c r="G83" s="406"/>
      <c r="H83" s="406"/>
      <c r="I83" s="406"/>
      <c r="J83" s="406"/>
    </row>
    <row r="84" spans="3:29" ht="29.5" thickBot="1" x14ac:dyDescent="0.4">
      <c r="C84" s="402" t="s">
        <v>311</v>
      </c>
      <c r="D84" s="403">
        <f>L69</f>
        <v>523</v>
      </c>
      <c r="E84" s="403">
        <f>T69</f>
        <v>1692</v>
      </c>
      <c r="F84" s="403">
        <f>AB69</f>
        <v>3350</v>
      </c>
      <c r="G84" s="403">
        <f>SUM(D84:F84)</f>
        <v>5565</v>
      </c>
      <c r="H84" s="404">
        <f>D84/G82</f>
        <v>7.7734839476813311E-2</v>
      </c>
      <c r="I84" s="404">
        <f>E84/G82</f>
        <v>0.25148632580261593</v>
      </c>
      <c r="J84" s="404">
        <f>F84/G82</f>
        <v>0.49791914387633768</v>
      </c>
    </row>
    <row r="85" spans="3:29" ht="29.5" thickBot="1" x14ac:dyDescent="0.4">
      <c r="C85" s="405" t="s">
        <v>312</v>
      </c>
      <c r="D85" s="407">
        <f>D84/D82</f>
        <v>0.8159126365054602</v>
      </c>
      <c r="E85" s="407">
        <f t="shared" ref="E85:G85" si="32">E84/E82</f>
        <v>0.81307063911580968</v>
      </c>
      <c r="F85" s="407">
        <f t="shared" si="32"/>
        <v>0.83624563155267095</v>
      </c>
      <c r="G85" s="407">
        <f t="shared" si="32"/>
        <v>0.82714030915576697</v>
      </c>
      <c r="H85" s="406"/>
      <c r="I85" s="406"/>
      <c r="J85" s="406"/>
    </row>
    <row r="86" spans="3:29" ht="15" thickBot="1" x14ac:dyDescent="0.4">
      <c r="C86" s="408"/>
      <c r="D86" s="409"/>
      <c r="E86" s="409"/>
      <c r="F86" s="409"/>
      <c r="G86" s="409"/>
      <c r="H86" s="409"/>
      <c r="I86" s="409"/>
      <c r="J86" s="409"/>
    </row>
    <row r="87" spans="3:29" ht="29.5" thickBot="1" x14ac:dyDescent="0.4">
      <c r="C87" s="405" t="s">
        <v>313</v>
      </c>
      <c r="D87" s="411">
        <f>M69</f>
        <v>118</v>
      </c>
      <c r="E87" s="410">
        <f>U69</f>
        <v>389</v>
      </c>
      <c r="F87" s="410">
        <f>AC69</f>
        <v>656</v>
      </c>
      <c r="G87" s="403">
        <f>SUM(D87:F87)</f>
        <v>1163</v>
      </c>
      <c r="H87" s="404">
        <f>D87/G82</f>
        <v>1.7538644470868014E-2</v>
      </c>
      <c r="I87" s="404">
        <f>E87/G82</f>
        <v>5.7818073721759809E-2</v>
      </c>
      <c r="J87" s="404">
        <f>F87/G82</f>
        <v>9.7502972651605235E-2</v>
      </c>
    </row>
    <row r="88" spans="3:29" ht="29.5" thickBot="1" x14ac:dyDescent="0.4">
      <c r="C88" s="402" t="s">
        <v>314</v>
      </c>
      <c r="D88" s="404">
        <f>D87/D82</f>
        <v>0.18408736349453977</v>
      </c>
      <c r="E88" s="404">
        <f t="shared" ref="E88:G88" si="33">E87/E82</f>
        <v>0.18692936088419029</v>
      </c>
      <c r="F88" s="404">
        <f t="shared" si="33"/>
        <v>0.16375436844732902</v>
      </c>
      <c r="G88" s="404">
        <f t="shared" si="33"/>
        <v>0.17285969084423305</v>
      </c>
      <c r="H88" s="409"/>
      <c r="I88" s="409"/>
      <c r="J88" s="409"/>
    </row>
    <row r="89" spans="3:29" ht="15" thickBot="1" x14ac:dyDescent="0.4"/>
    <row r="90" spans="3:29" ht="14.5" customHeight="1" x14ac:dyDescent="0.35">
      <c r="C90" s="419"/>
      <c r="D90" s="460" t="s">
        <v>315</v>
      </c>
      <c r="E90" s="460"/>
      <c r="F90" s="460"/>
      <c r="G90" s="424"/>
      <c r="H90" s="424"/>
      <c r="I90" s="460" t="s">
        <v>97</v>
      </c>
      <c r="J90" s="460"/>
      <c r="K90" s="412"/>
      <c r="L90" s="460" t="s">
        <v>316</v>
      </c>
      <c r="M90" s="460"/>
      <c r="N90" s="461"/>
      <c r="AC90" s="1"/>
    </row>
    <row r="91" spans="3:29" ht="44" thickBot="1" x14ac:dyDescent="0.4">
      <c r="C91" s="420"/>
      <c r="D91" s="421" t="s">
        <v>325</v>
      </c>
      <c r="E91" s="431" t="s">
        <v>317</v>
      </c>
      <c r="F91" s="430" t="s">
        <v>326</v>
      </c>
      <c r="G91" s="429" t="s">
        <v>318</v>
      </c>
      <c r="H91" s="429" t="s">
        <v>76</v>
      </c>
      <c r="I91" s="422" t="s">
        <v>63</v>
      </c>
      <c r="J91" s="422" t="s">
        <v>64</v>
      </c>
      <c r="K91" s="422" t="s">
        <v>76</v>
      </c>
      <c r="L91" s="422" t="s">
        <v>63</v>
      </c>
      <c r="M91" s="422" t="s">
        <v>64</v>
      </c>
      <c r="N91" s="423" t="s">
        <v>76</v>
      </c>
      <c r="AC91" s="1"/>
    </row>
    <row r="92" spans="3:29" ht="29.5" thickBot="1" x14ac:dyDescent="0.4">
      <c r="C92" s="402" t="s">
        <v>319</v>
      </c>
      <c r="D92" s="403">
        <f>F69</f>
        <v>437</v>
      </c>
      <c r="E92" s="403">
        <f t="shared" ref="E92:G92" si="34">G69</f>
        <v>109</v>
      </c>
      <c r="F92" s="403">
        <f t="shared" si="34"/>
        <v>44</v>
      </c>
      <c r="G92" s="403">
        <f t="shared" si="34"/>
        <v>8</v>
      </c>
      <c r="H92" s="432">
        <f>SUM(D92:G92)</f>
        <v>598</v>
      </c>
      <c r="I92" s="418">
        <f>J69</f>
        <v>42</v>
      </c>
      <c r="J92" s="418">
        <f>K69</f>
        <v>1</v>
      </c>
      <c r="K92" s="433">
        <f>SUM(I92:J92)</f>
        <v>43</v>
      </c>
      <c r="L92" s="403">
        <f>D92+F92+I92</f>
        <v>523</v>
      </c>
      <c r="M92" s="418">
        <f>E92+G92+J92</f>
        <v>118</v>
      </c>
      <c r="N92" s="433">
        <f>SUM(L92:M92)</f>
        <v>641</v>
      </c>
      <c r="AC92" s="1"/>
    </row>
    <row r="93" spans="3:29" ht="15" thickBot="1" x14ac:dyDescent="0.4">
      <c r="C93" s="405" t="s">
        <v>320</v>
      </c>
      <c r="D93" s="439">
        <f>D92/N92</f>
        <v>0.68174726989079559</v>
      </c>
      <c r="E93" s="439">
        <f>E92/N92</f>
        <v>0.17004680187207488</v>
      </c>
      <c r="F93" s="440">
        <f>F92/N92</f>
        <v>6.8642745709828396E-2</v>
      </c>
      <c r="G93" s="440">
        <f>G92/N92</f>
        <v>1.2480499219968799E-2</v>
      </c>
      <c r="H93" s="438">
        <f t="shared" ref="H93:H102" si="35">SUM(D93:G93)</f>
        <v>0.93291731669266764</v>
      </c>
      <c r="I93" s="439">
        <f>I92/N92</f>
        <v>6.5522620904836196E-2</v>
      </c>
      <c r="J93" s="439">
        <f>J92/N92</f>
        <v>1.5600624024960999E-3</v>
      </c>
      <c r="K93" s="436">
        <f t="shared" ref="K93:K99" si="36">SUM(I93:J93)</f>
        <v>6.7082683307332303E-2</v>
      </c>
      <c r="L93" s="441">
        <f>L92/N92</f>
        <v>0.8159126365054602</v>
      </c>
      <c r="M93" s="441">
        <f>M92/N92</f>
        <v>0.18408736349453977</v>
      </c>
      <c r="N93" s="435">
        <f t="shared" ref="N93:N102" si="37">SUM(L93:M93)</f>
        <v>1</v>
      </c>
      <c r="AC93" s="1"/>
    </row>
    <row r="94" spans="3:29" ht="15" thickBot="1" x14ac:dyDescent="0.4">
      <c r="C94" s="408"/>
      <c r="D94" s="409"/>
      <c r="E94" s="409"/>
      <c r="F94" s="425"/>
      <c r="G94" s="425"/>
      <c r="H94" s="432"/>
      <c r="I94" s="409"/>
      <c r="J94" s="409"/>
      <c r="K94" s="433"/>
      <c r="L94" s="409"/>
      <c r="M94" s="409"/>
      <c r="N94" s="433"/>
      <c r="AC94" s="1"/>
    </row>
    <row r="95" spans="3:29" ht="29.5" thickBot="1" x14ac:dyDescent="0.4">
      <c r="C95" s="405" t="s">
        <v>321</v>
      </c>
      <c r="D95" s="410">
        <f>N69</f>
        <v>1371</v>
      </c>
      <c r="E95" s="410">
        <f t="shared" ref="E95:G95" si="38">O69</f>
        <v>339</v>
      </c>
      <c r="F95" s="410">
        <f t="shared" si="38"/>
        <v>244</v>
      </c>
      <c r="G95" s="410">
        <f t="shared" si="38"/>
        <v>42</v>
      </c>
      <c r="H95" s="432">
        <f t="shared" si="35"/>
        <v>1996</v>
      </c>
      <c r="I95" s="411">
        <f>R69</f>
        <v>77</v>
      </c>
      <c r="J95" s="411">
        <f>S69</f>
        <v>8</v>
      </c>
      <c r="K95" s="433">
        <f t="shared" si="36"/>
        <v>85</v>
      </c>
      <c r="L95" s="403">
        <f>D95+F95+I95</f>
        <v>1692</v>
      </c>
      <c r="M95" s="418">
        <f>E95+G95+J95</f>
        <v>389</v>
      </c>
      <c r="N95" s="433">
        <f t="shared" si="37"/>
        <v>2081</v>
      </c>
      <c r="AC95" s="1"/>
    </row>
    <row r="96" spans="3:29" ht="44" thickBot="1" x14ac:dyDescent="0.4">
      <c r="C96" s="402" t="s">
        <v>322</v>
      </c>
      <c r="D96" s="442">
        <f>D95/N95</f>
        <v>0.65881787602114372</v>
      </c>
      <c r="E96" s="443">
        <f>E95/N95</f>
        <v>0.16290245074483423</v>
      </c>
      <c r="F96" s="444">
        <f>F95/N95</f>
        <v>0.11725132148005767</v>
      </c>
      <c r="G96" s="444">
        <f>G95/N95</f>
        <v>2.0182604517059107E-2</v>
      </c>
      <c r="H96" s="438">
        <f t="shared" si="35"/>
        <v>0.95915425276309474</v>
      </c>
      <c r="I96" s="442">
        <f>I95/N95</f>
        <v>3.700144161460836E-2</v>
      </c>
      <c r="J96" s="442">
        <f>J95/N95</f>
        <v>3.8443056222969728E-3</v>
      </c>
      <c r="K96" s="436">
        <f t="shared" si="36"/>
        <v>4.084574723690533E-2</v>
      </c>
      <c r="L96" s="442">
        <f>L95/N95</f>
        <v>0.81307063911580968</v>
      </c>
      <c r="M96" s="442">
        <f>M95/N95</f>
        <v>0.18692936088419029</v>
      </c>
      <c r="N96" s="435">
        <f t="shared" si="37"/>
        <v>1</v>
      </c>
      <c r="AC96" s="1"/>
    </row>
    <row r="97" spans="3:29" ht="15" thickBot="1" x14ac:dyDescent="0.4">
      <c r="C97" s="405"/>
      <c r="D97" s="413"/>
      <c r="E97" s="427"/>
      <c r="F97" s="428"/>
      <c r="G97" s="428"/>
      <c r="H97" s="432"/>
      <c r="I97" s="414"/>
      <c r="J97" s="414"/>
      <c r="K97" s="433"/>
      <c r="L97" s="414"/>
      <c r="M97" s="414"/>
      <c r="N97" s="433"/>
      <c r="AC97" s="1"/>
    </row>
    <row r="98" spans="3:29" ht="29.5" thickBot="1" x14ac:dyDescent="0.4">
      <c r="C98" s="402" t="s">
        <v>327</v>
      </c>
      <c r="D98" s="403">
        <f>V69</f>
        <v>2732</v>
      </c>
      <c r="E98" s="403">
        <f t="shared" ref="E98:G98" si="39">W69</f>
        <v>567</v>
      </c>
      <c r="F98" s="403">
        <f t="shared" si="39"/>
        <v>580</v>
      </c>
      <c r="G98" s="403">
        <f t="shared" si="39"/>
        <v>81</v>
      </c>
      <c r="H98" s="432">
        <f t="shared" si="35"/>
        <v>3960</v>
      </c>
      <c r="I98" s="418">
        <f>Z69</f>
        <v>38</v>
      </c>
      <c r="J98" s="418">
        <f>AA69</f>
        <v>8</v>
      </c>
      <c r="K98" s="433">
        <f t="shared" si="36"/>
        <v>46</v>
      </c>
      <c r="L98" s="403">
        <f>D98+F98+I98</f>
        <v>3350</v>
      </c>
      <c r="M98" s="418">
        <f>E98+G98+J98</f>
        <v>656</v>
      </c>
      <c r="N98" s="433">
        <f t="shared" si="37"/>
        <v>4006</v>
      </c>
      <c r="AC98" s="1"/>
    </row>
    <row r="99" spans="3:29" ht="44" thickBot="1" x14ac:dyDescent="0.4">
      <c r="C99" s="405" t="s">
        <v>323</v>
      </c>
      <c r="D99" s="439">
        <f>D98/N98</f>
        <v>0.68197703444832747</v>
      </c>
      <c r="E99" s="440">
        <f>E98/N98</f>
        <v>0.14153769345981029</v>
      </c>
      <c r="F99" s="445">
        <f>F98/N98</f>
        <v>0.14478282576135795</v>
      </c>
      <c r="G99" s="445">
        <f>G98/N98</f>
        <v>2.0219670494258612E-2</v>
      </c>
      <c r="H99" s="438">
        <f t="shared" si="35"/>
        <v>0.98851722416375432</v>
      </c>
      <c r="I99" s="439">
        <f>I98/N98</f>
        <v>9.4857713429855224E-3</v>
      </c>
      <c r="J99" s="439">
        <f>J98/N98</f>
        <v>1.99700449326011E-3</v>
      </c>
      <c r="K99" s="436">
        <f t="shared" si="36"/>
        <v>1.1482775836245632E-2</v>
      </c>
      <c r="L99" s="439">
        <f>L98/N98</f>
        <v>0.83624563155267095</v>
      </c>
      <c r="M99" s="439">
        <f>M98/N98</f>
        <v>0.16375436844732902</v>
      </c>
      <c r="N99" s="435">
        <f t="shared" si="37"/>
        <v>1</v>
      </c>
      <c r="AC99" s="1"/>
    </row>
    <row r="100" spans="3:29" ht="15" thickBot="1" x14ac:dyDescent="0.4">
      <c r="C100" s="408"/>
      <c r="D100" s="415"/>
      <c r="E100" s="425"/>
      <c r="F100" s="426"/>
      <c r="G100" s="426"/>
      <c r="H100" s="432"/>
      <c r="I100" s="416"/>
      <c r="J100" s="416"/>
      <c r="K100" s="433"/>
      <c r="L100" s="416"/>
      <c r="M100" s="416"/>
      <c r="N100" s="433"/>
      <c r="AC100" s="1"/>
    </row>
    <row r="101" spans="3:29" ht="15" thickBot="1" x14ac:dyDescent="0.4">
      <c r="C101" s="405" t="s">
        <v>324</v>
      </c>
      <c r="D101" s="434">
        <f>D92+D98+D95</f>
        <v>4540</v>
      </c>
      <c r="E101" s="434">
        <f t="shared" ref="E101:N101" si="40">E92+E98+E95</f>
        <v>1015</v>
      </c>
      <c r="F101" s="434">
        <f t="shared" si="40"/>
        <v>868</v>
      </c>
      <c r="G101" s="434">
        <f t="shared" si="40"/>
        <v>131</v>
      </c>
      <c r="H101" s="434">
        <f t="shared" si="40"/>
        <v>6554</v>
      </c>
      <c r="I101" s="434">
        <f t="shared" si="40"/>
        <v>157</v>
      </c>
      <c r="J101" s="434">
        <f t="shared" si="40"/>
        <v>17</v>
      </c>
      <c r="K101" s="434">
        <f t="shared" si="40"/>
        <v>174</v>
      </c>
      <c r="L101" s="434">
        <f t="shared" si="40"/>
        <v>5565</v>
      </c>
      <c r="M101" s="434">
        <f t="shared" si="40"/>
        <v>1163</v>
      </c>
      <c r="N101" s="434">
        <f t="shared" si="40"/>
        <v>6728</v>
      </c>
      <c r="AC101" s="1"/>
    </row>
    <row r="102" spans="3:29" ht="15" thickBot="1" x14ac:dyDescent="0.4">
      <c r="C102" s="402" t="s">
        <v>320</v>
      </c>
      <c r="D102" s="446">
        <f>D101/N101</f>
        <v>0.67479191438763375</v>
      </c>
      <c r="E102" s="447">
        <f>E101/N101</f>
        <v>0.15086206896551724</v>
      </c>
      <c r="F102" s="448">
        <f>F101/N101</f>
        <v>0.12901307966706302</v>
      </c>
      <c r="G102" s="448">
        <f>G101/N101</f>
        <v>1.9470868014268727E-2</v>
      </c>
      <c r="H102" s="437">
        <f t="shared" si="35"/>
        <v>0.97413793103448265</v>
      </c>
      <c r="I102" s="446">
        <f>I101/N101</f>
        <v>2.3335315101070155E-2</v>
      </c>
      <c r="J102" s="446">
        <f>J101/N101</f>
        <v>2.5267538644470869E-3</v>
      </c>
      <c r="K102" s="435">
        <f>K101/N101</f>
        <v>2.5862068965517241E-2</v>
      </c>
      <c r="L102" s="446">
        <f>L101/N101</f>
        <v>0.82714030915576697</v>
      </c>
      <c r="M102" s="446">
        <f>M101/N101</f>
        <v>0.17285969084423305</v>
      </c>
      <c r="N102" s="435">
        <f t="shared" si="37"/>
        <v>1</v>
      </c>
      <c r="AC102" s="1"/>
    </row>
    <row r="103" spans="3:29" x14ac:dyDescent="0.35"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3:29" x14ac:dyDescent="0.35"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3:29" x14ac:dyDescent="0.35">
      <c r="C105" s="417"/>
      <c r="D105"/>
      <c r="E105"/>
      <c r="F105"/>
      <c r="G105"/>
      <c r="H105"/>
      <c r="I105"/>
      <c r="J105"/>
      <c r="K105"/>
      <c r="L105"/>
      <c r="M105"/>
      <c r="N105"/>
      <c r="O105"/>
    </row>
  </sheetData>
  <mergeCells count="18">
    <mergeCell ref="I90:J90"/>
    <mergeCell ref="L90:N90"/>
    <mergeCell ref="D90:F90"/>
    <mergeCell ref="V2:W2"/>
    <mergeCell ref="X2:Y2"/>
    <mergeCell ref="Z2:AA2"/>
    <mergeCell ref="V1:AC1"/>
    <mergeCell ref="L2:M2"/>
    <mergeCell ref="T2:U2"/>
    <mergeCell ref="AB2:AC2"/>
    <mergeCell ref="F1:M1"/>
    <mergeCell ref="F2:G2"/>
    <mergeCell ref="H2:I2"/>
    <mergeCell ref="N2:O2"/>
    <mergeCell ref="P2:Q2"/>
    <mergeCell ref="N1:U1"/>
    <mergeCell ref="R2:S2"/>
    <mergeCell ref="J2:K2"/>
  </mergeCells>
  <pageMargins left="0.7" right="0.7" top="0.75" bottom="0.75" header="0.3" footer="0.3"/>
  <ignoredErrors>
    <ignoredError sqref="N101 K101" formula="1"/>
  </ignoredErrors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CB8D-2F51-3F43-9946-50B42BD125F4}">
  <dimension ref="A1:AY242"/>
  <sheetViews>
    <sheetView topLeftCell="A17" zoomScale="80" zoomScaleNormal="80" workbookViewId="0">
      <selection activeCell="C37" sqref="C37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40.453125" style="84" customWidth="1"/>
    <col min="4" max="4" width="14.1796875" style="37" customWidth="1"/>
    <col min="5" max="6" width="17.453125" style="37" customWidth="1"/>
    <col min="7" max="7" width="7.1796875" style="36" customWidth="1"/>
    <col min="8" max="8" width="22.179687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25" customHeight="1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72" t="s">
        <v>266</v>
      </c>
      <c r="D5" s="472"/>
      <c r="E5" s="472"/>
      <c r="F5" s="44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44"/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2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44">
        <f>C37</f>
        <v>36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44">
        <f>D37</f>
        <v>33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44">
        <f>E37</f>
        <v>3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/>
      <c r="D15" s="49"/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ht="30" customHeigh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ht="21" customHeigh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46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/>
      <c r="D21" s="60"/>
      <c r="E21" s="60"/>
      <c r="F21" s="60"/>
      <c r="G21" s="60"/>
      <c r="H21" s="60"/>
      <c r="I21" s="60"/>
      <c r="J21" s="60"/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5">
        <f>D22+E22</f>
        <v>7</v>
      </c>
      <c r="D22" s="65">
        <v>4</v>
      </c>
      <c r="E22" s="65">
        <v>3</v>
      </c>
      <c r="F22" s="69"/>
      <c r="G22" s="70"/>
      <c r="H22" s="65"/>
      <c r="I22" s="65"/>
      <c r="J22" s="69"/>
      <c r="K22" s="464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5">
        <f t="shared" ref="C23:C24" si="0">D23+E23</f>
        <v>0</v>
      </c>
      <c r="D23" s="65"/>
      <c r="E23" s="65"/>
      <c r="F23" s="69"/>
      <c r="G23" s="70"/>
      <c r="H23" s="69"/>
      <c r="I23" s="69"/>
      <c r="J23" s="69"/>
      <c r="K23" s="464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5">
        <f t="shared" si="0"/>
        <v>1</v>
      </c>
      <c r="D24" s="65">
        <v>1</v>
      </c>
      <c r="E24" s="65"/>
      <c r="F24" s="69"/>
      <c r="G24" s="70"/>
      <c r="H24" s="65"/>
      <c r="I24" s="65"/>
      <c r="J24" s="69"/>
      <c r="K24" s="464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9"/>
      <c r="D25" s="69"/>
      <c r="E25" s="69"/>
      <c r="F25" s="69"/>
      <c r="G25" s="70"/>
      <c r="H25" s="69"/>
      <c r="I25" s="69"/>
      <c r="J25" s="69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/>
      <c r="D26" s="60"/>
      <c r="E26" s="60"/>
      <c r="F26" s="60"/>
      <c r="G26" s="60"/>
      <c r="H26" s="60"/>
      <c r="I26" s="60"/>
      <c r="J26" s="60"/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5">
        <f>D27+E27</f>
        <v>9</v>
      </c>
      <c r="D27" s="65">
        <v>9</v>
      </c>
      <c r="E27" s="65"/>
      <c r="F27" s="69"/>
      <c r="G27" s="70"/>
      <c r="H27" s="65"/>
      <c r="I27" s="65"/>
      <c r="J27" s="69"/>
      <c r="K27" s="464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ht="16" customHeight="1" x14ac:dyDescent="0.35">
      <c r="A28" s="35" t="s">
        <v>231</v>
      </c>
      <c r="B28" s="71" t="s">
        <v>102</v>
      </c>
      <c r="C28" s="65">
        <f t="shared" ref="C28:C29" si="1">D28+E28</f>
        <v>0</v>
      </c>
      <c r="D28" s="69"/>
      <c r="E28" s="69"/>
      <c r="F28" s="69"/>
      <c r="G28" s="70"/>
      <c r="H28" s="69"/>
      <c r="I28" s="69"/>
      <c r="J28" s="69"/>
      <c r="K28" s="464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5">
        <f t="shared" si="1"/>
        <v>1</v>
      </c>
      <c r="D29" s="65">
        <v>1</v>
      </c>
      <c r="E29" s="69"/>
      <c r="F29" s="69"/>
      <c r="G29" s="70"/>
      <c r="H29" s="69"/>
      <c r="I29" s="69"/>
      <c r="J29" s="69"/>
      <c r="K29" s="464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9"/>
      <c r="D30" s="69"/>
      <c r="E30" s="69"/>
      <c r="F30" s="69"/>
      <c r="G30" s="70"/>
      <c r="H30" s="69"/>
      <c r="I30" s="69"/>
      <c r="J30" s="69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9"/>
      <c r="D31" s="69"/>
      <c r="E31" s="69"/>
      <c r="F31" s="69"/>
      <c r="G31" s="70"/>
      <c r="H31" s="69"/>
      <c r="I31" s="69"/>
      <c r="J31" s="69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60"/>
      <c r="D32" s="60"/>
      <c r="E32" s="60"/>
      <c r="F32" s="60"/>
      <c r="G32" s="60"/>
      <c r="H32" s="60"/>
      <c r="I32" s="60"/>
      <c r="J32" s="60"/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5">
        <f>D33+E33</f>
        <v>19</v>
      </c>
      <c r="D33" s="65">
        <v>19</v>
      </c>
      <c r="E33" s="65"/>
      <c r="F33" s="69"/>
      <c r="G33" s="70"/>
      <c r="H33" s="65"/>
      <c r="I33" s="65"/>
      <c r="J33" s="69"/>
      <c r="K33" s="464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ht="16" customHeight="1" x14ac:dyDescent="0.35">
      <c r="A34" s="74" t="s">
        <v>231</v>
      </c>
      <c r="B34" s="71" t="s">
        <v>102</v>
      </c>
      <c r="C34" s="65">
        <f t="shared" ref="C34:C35" si="2">D34+E34</f>
        <v>0</v>
      </c>
      <c r="D34" s="69"/>
      <c r="E34" s="69"/>
      <c r="F34" s="69"/>
      <c r="G34" s="70"/>
      <c r="H34" s="65"/>
      <c r="I34" s="69"/>
      <c r="J34" s="69"/>
      <c r="K34" s="464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5">
        <f t="shared" si="2"/>
        <v>1</v>
      </c>
      <c r="D35" s="65">
        <v>1</v>
      </c>
      <c r="E35" s="69"/>
      <c r="F35" s="69"/>
      <c r="G35" s="70"/>
      <c r="H35" s="69"/>
      <c r="I35" s="69"/>
      <c r="J35" s="69"/>
      <c r="K35" s="464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9"/>
      <c r="D36" s="69"/>
      <c r="E36" s="69"/>
      <c r="F36" s="69"/>
      <c r="G36" s="70"/>
      <c r="H36" s="69"/>
      <c r="I36" s="69"/>
      <c r="J36" s="69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81">
        <f>C22+C24+C27+C33</f>
        <v>36</v>
      </c>
      <c r="D37" s="81">
        <f>D22+D24+D27+D33</f>
        <v>33</v>
      </c>
      <c r="E37" s="81">
        <f>E22+E27+E33</f>
        <v>3</v>
      </c>
      <c r="F37" s="69"/>
      <c r="G37" s="70"/>
      <c r="H37" s="81">
        <v>0</v>
      </c>
      <c r="I37" s="81">
        <v>0</v>
      </c>
      <c r="J37" s="69"/>
      <c r="K37" s="464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8">
    <mergeCell ref="K29:L29"/>
    <mergeCell ref="K33:L33"/>
    <mergeCell ref="K34:L34"/>
    <mergeCell ref="K35:L35"/>
    <mergeCell ref="K37:L37"/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086F5-870A-4749-A670-341406061E28}">
  <dimension ref="A1:BL250"/>
  <sheetViews>
    <sheetView topLeftCell="A24" zoomScale="80" zoomScaleNormal="80" workbookViewId="0">
      <selection activeCell="A30" sqref="A30:XFD30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5.453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/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/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30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25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5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50">
        <v>1300000</v>
      </c>
      <c r="D17" s="44"/>
      <c r="E17" s="49"/>
      <c r="F17" s="48" t="s">
        <v>153</v>
      </c>
      <c r="G17" s="50">
        <v>800000</v>
      </c>
      <c r="H17" s="44"/>
      <c r="I17" s="42"/>
      <c r="J17" s="48" t="s">
        <v>154</v>
      </c>
      <c r="K17" s="50">
        <v>300000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50">
        <v>1100000</v>
      </c>
      <c r="D19" s="44"/>
      <c r="E19" s="49"/>
      <c r="F19" s="48" t="s">
        <v>156</v>
      </c>
      <c r="G19" s="50">
        <v>500000</v>
      </c>
      <c r="H19" s="44"/>
      <c r="I19" s="42"/>
      <c r="J19" s="48" t="s">
        <v>157</v>
      </c>
      <c r="K19" s="50">
        <v>350000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4</v>
      </c>
      <c r="D30" s="65"/>
      <c r="E30" s="65">
        <v>3</v>
      </c>
      <c r="F30" s="65"/>
      <c r="G30" s="65"/>
      <c r="H30" s="65">
        <v>1</v>
      </c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6</v>
      </c>
      <c r="D35" s="65"/>
      <c r="E35" s="65">
        <v>1</v>
      </c>
      <c r="F35" s="65"/>
      <c r="G35" s="65"/>
      <c r="H35" s="65">
        <v>5</v>
      </c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20</v>
      </c>
      <c r="D41" s="65"/>
      <c r="E41" s="65">
        <v>16</v>
      </c>
      <c r="F41" s="65"/>
      <c r="G41" s="65"/>
      <c r="H41" s="65">
        <v>4</v>
      </c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30</v>
      </c>
      <c r="D45" s="81">
        <f>D30+D32+D35+D41</f>
        <v>0</v>
      </c>
      <c r="E45" s="81">
        <f>E30+E32+E35+E41</f>
        <v>20</v>
      </c>
      <c r="F45" s="81"/>
      <c r="G45" s="81"/>
      <c r="H45" s="81">
        <f>H30+H35+H41</f>
        <v>10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F96F-55FF-E54F-8A94-3E227375FDBC}">
  <dimension ref="A1:N59"/>
  <sheetViews>
    <sheetView topLeftCell="A16" workbookViewId="0">
      <selection activeCell="B10" sqref="B10:N10"/>
    </sheetView>
  </sheetViews>
  <sheetFormatPr defaultColWidth="8.81640625" defaultRowHeight="15.5" x14ac:dyDescent="0.35"/>
  <cols>
    <col min="1" max="1" width="40.81640625" style="165" customWidth="1"/>
    <col min="2" max="2" width="27.453125" style="8" customWidth="1"/>
    <col min="3" max="3" width="25.36328125" style="8" customWidth="1"/>
    <col min="4" max="4" width="12.453125" style="8" customWidth="1"/>
    <col min="5" max="5" width="9.453125" style="8" customWidth="1"/>
    <col min="6" max="6" width="11.453125" style="8" customWidth="1"/>
    <col min="7" max="7" width="9.453125" style="8" customWidth="1"/>
    <col min="8" max="8" width="4.453125" style="8" hidden="1" customWidth="1"/>
    <col min="9" max="9" width="13.453125" style="8" customWidth="1"/>
    <col min="10" max="10" width="14.6328125" style="8" customWidth="1"/>
    <col min="11" max="11" width="12.1796875" style="8" customWidth="1"/>
    <col min="12" max="12" width="14.36328125" style="8" customWidth="1"/>
    <col min="13" max="13" width="15" style="8" customWidth="1"/>
    <col min="14" max="14" width="14.453125" style="8" customWidth="1"/>
    <col min="16" max="16" width="11.81640625" bestFit="1" customWidth="1"/>
    <col min="19" max="19" width="19.453125" customWidth="1"/>
  </cols>
  <sheetData>
    <row r="1" spans="1:14" ht="18" customHeight="1" x14ac:dyDescent="0.35">
      <c r="A1" s="86" t="s">
        <v>186</v>
      </c>
      <c r="B1" s="492" t="s">
        <v>187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4"/>
    </row>
    <row r="2" spans="1:14" ht="18" customHeight="1" x14ac:dyDescent="0.35">
      <c r="A2" s="86" t="s">
        <v>127</v>
      </c>
      <c r="B2" s="492" t="s">
        <v>188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4"/>
    </row>
    <row r="3" spans="1:14" ht="18" customHeight="1" x14ac:dyDescent="0.35">
      <c r="A3" s="86" t="s">
        <v>79</v>
      </c>
      <c r="B3" s="87" t="s">
        <v>188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1:14" ht="18" customHeight="1" x14ac:dyDescent="0.35">
      <c r="A4" s="86" t="s">
        <v>80</v>
      </c>
      <c r="B4" s="87" t="s">
        <v>189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</row>
    <row r="5" spans="1:14" ht="18" customHeight="1" x14ac:dyDescent="0.35">
      <c r="A5" s="86" t="s">
        <v>81</v>
      </c>
      <c r="B5" s="492">
        <v>172534</v>
      </c>
      <c r="C5" s="493"/>
      <c r="D5" s="493"/>
      <c r="E5" s="493"/>
      <c r="F5" s="493"/>
      <c r="G5" s="493"/>
      <c r="H5" s="493"/>
      <c r="I5" s="493"/>
      <c r="J5" s="493"/>
      <c r="K5" s="493"/>
      <c r="L5" s="493"/>
      <c r="M5" s="493"/>
      <c r="N5" s="494"/>
    </row>
    <row r="6" spans="1:14" ht="18" customHeight="1" x14ac:dyDescent="0.35">
      <c r="A6" s="86" t="s">
        <v>190</v>
      </c>
      <c r="B6" s="492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494"/>
    </row>
    <row r="7" spans="1:14" ht="18" customHeight="1" x14ac:dyDescent="0.35">
      <c r="A7" s="90" t="s">
        <v>82</v>
      </c>
      <c r="B7" s="492"/>
      <c r="C7" s="493"/>
      <c r="D7" s="493"/>
      <c r="E7" s="493"/>
      <c r="F7" s="493"/>
      <c r="G7" s="493"/>
      <c r="H7" s="493"/>
      <c r="I7" s="493"/>
      <c r="J7" s="493"/>
      <c r="K7" s="493"/>
      <c r="L7" s="493"/>
      <c r="M7" s="493"/>
      <c r="N7" s="494"/>
    </row>
    <row r="8" spans="1:14" ht="18" customHeight="1" x14ac:dyDescent="0.35">
      <c r="A8" s="90" t="s">
        <v>83</v>
      </c>
      <c r="B8" s="87" t="s">
        <v>191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9"/>
    </row>
    <row r="9" spans="1:14" x14ac:dyDescent="0.35">
      <c r="A9" s="91" t="s">
        <v>84</v>
      </c>
      <c r="B9" s="492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4"/>
    </row>
    <row r="10" spans="1:14" x14ac:dyDescent="0.35">
      <c r="A10" s="91" t="s">
        <v>85</v>
      </c>
      <c r="B10" s="497"/>
      <c r="C10" s="498"/>
      <c r="D10" s="493"/>
      <c r="E10" s="493"/>
      <c r="F10" s="493"/>
      <c r="G10" s="493"/>
      <c r="H10" s="493"/>
      <c r="I10" s="493"/>
      <c r="J10" s="493"/>
      <c r="K10" s="493"/>
      <c r="L10" s="493"/>
      <c r="M10" s="493"/>
      <c r="N10" s="494"/>
    </row>
    <row r="11" spans="1:14" x14ac:dyDescent="0.35">
      <c r="A11" s="91" t="s">
        <v>86</v>
      </c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9"/>
    </row>
    <row r="12" spans="1:14" x14ac:dyDescent="0.35">
      <c r="A12" s="92" t="s">
        <v>128</v>
      </c>
      <c r="B12" s="87" t="s">
        <v>192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</row>
    <row r="13" spans="1:14" x14ac:dyDescent="0.35">
      <c r="A13" s="92" t="s">
        <v>129</v>
      </c>
      <c r="B13" s="492" t="s">
        <v>193</v>
      </c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4"/>
    </row>
    <row r="14" spans="1:14" ht="34.5" customHeight="1" x14ac:dyDescent="0.35">
      <c r="A14" s="92" t="s">
        <v>87</v>
      </c>
      <c r="B14" s="87" t="s">
        <v>194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9"/>
    </row>
    <row r="15" spans="1:14" ht="16" thickBot="1" x14ac:dyDescent="0.4">
      <c r="A15" s="93"/>
      <c r="B15" s="492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4"/>
    </row>
    <row r="16" spans="1:14" x14ac:dyDescent="0.35">
      <c r="A16" s="499" t="s">
        <v>88</v>
      </c>
      <c r="B16" s="94"/>
      <c r="C16" s="94"/>
      <c r="D16" s="94"/>
      <c r="E16" s="94"/>
      <c r="F16" s="94"/>
      <c r="G16" s="94"/>
      <c r="H16" s="94"/>
      <c r="I16" s="502" t="s">
        <v>89</v>
      </c>
      <c r="J16" s="503"/>
      <c r="K16" s="503"/>
      <c r="L16" s="503"/>
      <c r="M16" s="94"/>
      <c r="N16" s="95"/>
    </row>
    <row r="17" spans="1:14" ht="32.25" customHeight="1" x14ac:dyDescent="0.35">
      <c r="A17" s="500"/>
      <c r="B17" s="96" t="s">
        <v>90</v>
      </c>
      <c r="C17" s="97" t="s">
        <v>91</v>
      </c>
      <c r="D17" s="98" t="s">
        <v>92</v>
      </c>
      <c r="E17" s="98" t="s">
        <v>195</v>
      </c>
      <c r="F17" s="98" t="s">
        <v>93</v>
      </c>
      <c r="G17" s="98" t="s">
        <v>196</v>
      </c>
      <c r="H17" s="98" t="s">
        <v>93</v>
      </c>
      <c r="I17" s="99" t="s">
        <v>195</v>
      </c>
      <c r="J17" s="99" t="s">
        <v>93</v>
      </c>
      <c r="K17" s="99" t="s">
        <v>196</v>
      </c>
      <c r="L17" s="99" t="s">
        <v>93</v>
      </c>
      <c r="M17" s="495" t="s">
        <v>94</v>
      </c>
      <c r="N17" s="496"/>
    </row>
    <row r="18" spans="1:14" ht="36" customHeight="1" x14ac:dyDescent="0.35">
      <c r="A18" s="500"/>
      <c r="B18" s="100" t="s">
        <v>95</v>
      </c>
      <c r="C18" s="101" t="s">
        <v>197</v>
      </c>
      <c r="D18" s="102">
        <v>22</v>
      </c>
      <c r="E18">
        <v>19</v>
      </c>
      <c r="F18" t="s">
        <v>198</v>
      </c>
      <c r="G18" s="102">
        <v>3</v>
      </c>
      <c r="H18" s="102"/>
      <c r="I18" s="102"/>
      <c r="J18" s="102"/>
      <c r="K18" s="102"/>
      <c r="L18" s="102"/>
      <c r="M18" s="504"/>
      <c r="N18" s="504"/>
    </row>
    <row r="19" spans="1:14" ht="27" customHeight="1" x14ac:dyDescent="0.35">
      <c r="A19" s="500"/>
      <c r="B19" s="100" t="s">
        <v>96</v>
      </c>
      <c r="C19" s="103">
        <v>0</v>
      </c>
      <c r="D19" s="102"/>
      <c r="E19" s="102"/>
      <c r="F19" s="102"/>
      <c r="G19" s="102"/>
      <c r="H19" s="102"/>
      <c r="I19" s="102"/>
      <c r="J19" s="102"/>
      <c r="K19" s="102"/>
      <c r="L19" s="102"/>
      <c r="M19" s="504"/>
      <c r="N19" s="504"/>
    </row>
    <row r="20" spans="1:14" x14ac:dyDescent="0.35">
      <c r="A20" s="500"/>
      <c r="B20" s="104" t="s">
        <v>97</v>
      </c>
      <c r="C20" s="105">
        <v>0</v>
      </c>
      <c r="D20" s="102"/>
      <c r="E20" s="102"/>
      <c r="F20" s="102"/>
      <c r="G20" s="102"/>
      <c r="H20" s="102"/>
      <c r="I20" s="102"/>
      <c r="J20" s="102"/>
      <c r="K20" s="102"/>
      <c r="L20" s="102"/>
      <c r="M20" s="504"/>
      <c r="N20" s="504"/>
    </row>
    <row r="21" spans="1:14" ht="46" customHeight="1" x14ac:dyDescent="0.35">
      <c r="A21" s="500"/>
      <c r="B21" s="106" t="s">
        <v>130</v>
      </c>
      <c r="C21" s="107">
        <v>77651838.530000001</v>
      </c>
      <c r="D21" s="108">
        <f>SUM(D18:D20)</f>
        <v>22</v>
      </c>
      <c r="E21" s="108">
        <f t="shared" ref="E21:K21" si="0">SUM(E18:E20)</f>
        <v>19</v>
      </c>
      <c r="F21" s="108">
        <f t="shared" si="0"/>
        <v>0</v>
      </c>
      <c r="G21" s="108">
        <f t="shared" si="0"/>
        <v>3</v>
      </c>
      <c r="H21" s="108"/>
      <c r="I21" s="108">
        <f t="shared" si="0"/>
        <v>0</v>
      </c>
      <c r="J21" s="108"/>
      <c r="K21" s="108">
        <f t="shared" si="0"/>
        <v>0</v>
      </c>
      <c r="L21" s="108"/>
      <c r="M21" s="504"/>
      <c r="N21" s="504"/>
    </row>
    <row r="22" spans="1:14" ht="77.5" x14ac:dyDescent="0.35">
      <c r="A22" s="500"/>
      <c r="B22" s="96" t="s">
        <v>98</v>
      </c>
      <c r="C22" s="97" t="s">
        <v>91</v>
      </c>
      <c r="D22" s="98" t="s">
        <v>92</v>
      </c>
      <c r="E22" s="98" t="s">
        <v>195</v>
      </c>
      <c r="F22" s="98" t="s">
        <v>93</v>
      </c>
      <c r="G22" s="98" t="s">
        <v>196</v>
      </c>
      <c r="H22" s="98" t="s">
        <v>93</v>
      </c>
      <c r="I22" s="99" t="s">
        <v>195</v>
      </c>
      <c r="J22" s="99" t="s">
        <v>93</v>
      </c>
      <c r="K22" s="99" t="s">
        <v>196</v>
      </c>
      <c r="L22" s="99" t="s">
        <v>93</v>
      </c>
      <c r="M22" s="495" t="s">
        <v>94</v>
      </c>
      <c r="N22" s="496"/>
    </row>
    <row r="23" spans="1:14" ht="31" x14ac:dyDescent="0.35">
      <c r="A23" s="500"/>
      <c r="B23" s="100" t="s">
        <v>95</v>
      </c>
      <c r="C23" s="101" t="s">
        <v>199</v>
      </c>
      <c r="D23">
        <v>20</v>
      </c>
      <c r="E23" s="102">
        <v>9</v>
      </c>
      <c r="F23" t="s">
        <v>200</v>
      </c>
      <c r="G23" s="102">
        <v>11</v>
      </c>
      <c r="H23" s="102"/>
      <c r="I23" s="102"/>
      <c r="J23" s="102"/>
      <c r="K23" s="102"/>
      <c r="L23" s="102"/>
      <c r="M23" s="504"/>
      <c r="N23" s="504"/>
    </row>
    <row r="24" spans="1:14" ht="31" x14ac:dyDescent="0.35">
      <c r="A24" s="500"/>
      <c r="B24" s="100" t="s">
        <v>99</v>
      </c>
      <c r="C24" s="109"/>
      <c r="D24" s="102"/>
      <c r="E24" s="102"/>
      <c r="F24" s="102"/>
      <c r="G24" s="102"/>
      <c r="H24" s="102"/>
      <c r="I24" s="102"/>
      <c r="J24" s="102"/>
      <c r="K24" s="102"/>
      <c r="L24" s="102"/>
      <c r="M24" s="504"/>
      <c r="N24" s="504"/>
    </row>
    <row r="25" spans="1:14" x14ac:dyDescent="0.35">
      <c r="A25" s="500"/>
      <c r="B25" s="104" t="s">
        <v>97</v>
      </c>
      <c r="C25" s="110"/>
      <c r="D25" s="102"/>
      <c r="E25" s="102"/>
      <c r="F25" s="102"/>
      <c r="G25" s="102"/>
      <c r="H25" s="102"/>
      <c r="I25" s="102"/>
      <c r="J25" s="102"/>
      <c r="K25" s="102"/>
      <c r="L25" s="102"/>
      <c r="M25" s="504"/>
      <c r="N25" s="504"/>
    </row>
    <row r="26" spans="1:14" x14ac:dyDescent="0.35">
      <c r="A26" s="500"/>
      <c r="B26" s="106" t="s">
        <v>130</v>
      </c>
      <c r="C26" s="101" t="s">
        <v>199</v>
      </c>
      <c r="D26" s="108">
        <f>SUM(D23:D25)</f>
        <v>20</v>
      </c>
      <c r="E26" s="108">
        <f t="shared" ref="E26:K26" si="1">SUM(E23:E25)</f>
        <v>9</v>
      </c>
      <c r="F26" s="108"/>
      <c r="G26" s="108">
        <f t="shared" si="1"/>
        <v>11</v>
      </c>
      <c r="H26" s="108"/>
      <c r="I26" s="108">
        <f t="shared" si="1"/>
        <v>0</v>
      </c>
      <c r="J26" s="108"/>
      <c r="K26" s="108">
        <f t="shared" si="1"/>
        <v>0</v>
      </c>
      <c r="L26" s="108"/>
      <c r="M26" s="504"/>
      <c r="N26" s="504"/>
    </row>
    <row r="27" spans="1:14" x14ac:dyDescent="0.35">
      <c r="A27" s="500"/>
      <c r="B27" s="94"/>
      <c r="C27" s="94"/>
      <c r="D27" s="94"/>
      <c r="E27" s="94"/>
      <c r="F27" s="94"/>
      <c r="G27" s="94"/>
      <c r="H27" s="94"/>
      <c r="I27" s="111"/>
      <c r="J27" s="112"/>
      <c r="K27" s="113"/>
      <c r="L27" s="114"/>
      <c r="M27" s="94"/>
      <c r="N27" s="95"/>
    </row>
    <row r="28" spans="1:14" ht="32.25" customHeight="1" x14ac:dyDescent="0.35">
      <c r="A28" s="500"/>
      <c r="B28" s="96" t="s">
        <v>100</v>
      </c>
      <c r="C28" s="97" t="s">
        <v>91</v>
      </c>
      <c r="D28" s="98" t="s">
        <v>92</v>
      </c>
      <c r="E28" s="98" t="s">
        <v>195</v>
      </c>
      <c r="F28" s="98" t="s">
        <v>93</v>
      </c>
      <c r="G28" s="98" t="s">
        <v>196</v>
      </c>
      <c r="H28" s="98" t="s">
        <v>93</v>
      </c>
      <c r="I28" s="99" t="s">
        <v>195</v>
      </c>
      <c r="J28" s="99" t="s">
        <v>93</v>
      </c>
      <c r="K28" s="99" t="s">
        <v>196</v>
      </c>
      <c r="L28" s="99" t="s">
        <v>93</v>
      </c>
      <c r="M28" s="495" t="s">
        <v>94</v>
      </c>
      <c r="N28" s="496"/>
    </row>
    <row r="29" spans="1:14" ht="36" customHeight="1" x14ac:dyDescent="0.35">
      <c r="A29" s="500"/>
      <c r="B29" s="100" t="s">
        <v>101</v>
      </c>
      <c r="C29" s="101" t="s">
        <v>201</v>
      </c>
      <c r="D29" s="102">
        <v>56</v>
      </c>
      <c r="E29" s="102">
        <v>51</v>
      </c>
      <c r="F29" t="s">
        <v>202</v>
      </c>
      <c r="G29" s="102">
        <v>5</v>
      </c>
      <c r="H29" s="102"/>
      <c r="I29" s="102"/>
      <c r="J29" s="102"/>
      <c r="K29" s="102"/>
      <c r="L29" s="102"/>
      <c r="M29" s="504"/>
      <c r="N29" s="504"/>
    </row>
    <row r="30" spans="1:14" ht="27" customHeight="1" x14ac:dyDescent="0.35">
      <c r="A30" s="500"/>
      <c r="B30" s="100" t="s">
        <v>102</v>
      </c>
      <c r="C30" s="109"/>
      <c r="D30" s="102"/>
      <c r="E30" s="102"/>
      <c r="F30" s="102"/>
      <c r="G30" s="102"/>
      <c r="H30" s="102"/>
      <c r="I30" s="102"/>
      <c r="J30" s="102"/>
      <c r="K30" s="102"/>
      <c r="L30" s="102"/>
      <c r="M30" s="504"/>
      <c r="N30" s="504"/>
    </row>
    <row r="31" spans="1:14" ht="27" customHeight="1" x14ac:dyDescent="0.35">
      <c r="A31" s="500"/>
      <c r="B31" s="104" t="s">
        <v>97</v>
      </c>
      <c r="C31" s="110"/>
      <c r="D31" s="102"/>
      <c r="E31" s="102"/>
      <c r="F31" s="102"/>
      <c r="G31" s="102"/>
      <c r="H31" s="102"/>
      <c r="I31" s="102"/>
      <c r="J31" s="102"/>
      <c r="K31" s="102"/>
      <c r="L31" s="102"/>
      <c r="M31" s="504"/>
      <c r="N31" s="504"/>
    </row>
    <row r="32" spans="1:14" x14ac:dyDescent="0.35">
      <c r="A32" s="500"/>
      <c r="B32" s="106" t="s">
        <v>130</v>
      </c>
      <c r="C32" s="101" t="s">
        <v>201</v>
      </c>
      <c r="D32" s="102">
        <f>SUM(D29:D31)</f>
        <v>56</v>
      </c>
      <c r="E32" s="102">
        <f t="shared" ref="E32:K32" si="2">SUM(E29:E31)</f>
        <v>51</v>
      </c>
      <c r="F32" s="102"/>
      <c r="G32" s="102">
        <f t="shared" si="2"/>
        <v>5</v>
      </c>
      <c r="H32" s="102"/>
      <c r="I32" s="102">
        <f t="shared" si="2"/>
        <v>0</v>
      </c>
      <c r="J32" s="102"/>
      <c r="K32" s="102">
        <f t="shared" si="2"/>
        <v>0</v>
      </c>
      <c r="L32" s="102"/>
      <c r="M32" s="115"/>
      <c r="N32" s="115"/>
    </row>
    <row r="33" spans="1:14" x14ac:dyDescent="0.35">
      <c r="A33" s="500"/>
      <c r="B33" s="106" t="s">
        <v>131</v>
      </c>
      <c r="C33" s="116">
        <f>45832176.03+36349636.75+77651838.53</f>
        <v>159833651.31</v>
      </c>
      <c r="D33" s="117">
        <f>D21+D26+D32</f>
        <v>98</v>
      </c>
      <c r="E33" s="117">
        <f t="shared" ref="E33:K33" si="3">E21+E26+E32</f>
        <v>79</v>
      </c>
      <c r="F33" s="117"/>
      <c r="G33" s="117">
        <f t="shared" si="3"/>
        <v>19</v>
      </c>
      <c r="H33" s="117"/>
      <c r="I33" s="117">
        <f t="shared" si="3"/>
        <v>0</v>
      </c>
      <c r="J33" s="117"/>
      <c r="K33" s="117">
        <f t="shared" si="3"/>
        <v>0</v>
      </c>
      <c r="L33" s="117"/>
      <c r="M33" s="504"/>
      <c r="N33" s="504"/>
    </row>
    <row r="34" spans="1:14" ht="22.5" customHeight="1" thickBot="1" x14ac:dyDescent="0.4">
      <c r="A34" s="501"/>
      <c r="B34" s="118"/>
      <c r="C34" s="119"/>
      <c r="D34" s="120"/>
      <c r="E34" s="120"/>
      <c r="F34" s="121"/>
      <c r="G34" s="122"/>
      <c r="H34" s="123"/>
      <c r="I34" s="122"/>
      <c r="J34" s="123"/>
      <c r="K34" s="123" t="s">
        <v>132</v>
      </c>
      <c r="L34" s="123"/>
      <c r="M34" s="124"/>
      <c r="N34" s="118"/>
    </row>
    <row r="35" spans="1:14" ht="62.5" thickBot="1" x14ac:dyDescent="0.4">
      <c r="A35" s="499" t="s">
        <v>103</v>
      </c>
      <c r="B35" s="125" t="s">
        <v>104</v>
      </c>
      <c r="C35" s="126" t="s">
        <v>133</v>
      </c>
      <c r="D35" s="127" t="s">
        <v>105</v>
      </c>
      <c r="E35" s="128" t="s">
        <v>106</v>
      </c>
      <c r="F35" s="505" t="s">
        <v>106</v>
      </c>
      <c r="G35" s="506"/>
      <c r="H35" s="129"/>
      <c r="I35" s="130" t="s">
        <v>107</v>
      </c>
      <c r="J35" s="131" t="s">
        <v>108</v>
      </c>
      <c r="K35" s="132" t="s">
        <v>83</v>
      </c>
      <c r="L35" s="97" t="s">
        <v>134</v>
      </c>
      <c r="M35" s="97" t="s">
        <v>135</v>
      </c>
      <c r="N35" s="133"/>
    </row>
    <row r="36" spans="1:14" x14ac:dyDescent="0.35">
      <c r="A36" s="500"/>
      <c r="B36" s="134"/>
      <c r="C36" s="135"/>
      <c r="D36" s="135"/>
      <c r="E36" s="135"/>
      <c r="F36" s="136"/>
      <c r="G36" s="137"/>
      <c r="H36" s="134"/>
      <c r="I36" s="138" t="s">
        <v>203</v>
      </c>
      <c r="J36" s="135"/>
      <c r="K36" s="135"/>
      <c r="L36" s="135"/>
      <c r="M36" s="135"/>
      <c r="N36" s="135"/>
    </row>
    <row r="37" spans="1:14" x14ac:dyDescent="0.35">
      <c r="A37" s="500"/>
      <c r="B37" s="134"/>
      <c r="C37" s="135"/>
      <c r="D37" s="135"/>
      <c r="E37" s="135"/>
      <c r="F37" s="507"/>
      <c r="G37" s="508"/>
      <c r="H37" s="509"/>
      <c r="I37" s="135"/>
      <c r="J37" s="135"/>
      <c r="K37" s="135"/>
      <c r="L37" s="135"/>
      <c r="M37" s="135"/>
      <c r="N37" s="135"/>
    </row>
    <row r="38" spans="1:14" ht="27.75" customHeight="1" x14ac:dyDescent="0.35">
      <c r="A38" s="500"/>
      <c r="B38" t="s">
        <v>204</v>
      </c>
      <c r="C38" s="135" t="s">
        <v>205</v>
      </c>
      <c r="D38" s="135"/>
      <c r="E38" s="135" t="s">
        <v>205</v>
      </c>
      <c r="F38" s="139"/>
      <c r="G38" s="140"/>
      <c r="H38" s="134"/>
      <c r="I38" s="135" t="s">
        <v>203</v>
      </c>
      <c r="J38" s="135"/>
      <c r="K38" s="135"/>
      <c r="L38" s="135"/>
      <c r="M38" s="135"/>
      <c r="N38" s="135"/>
    </row>
    <row r="39" spans="1:14" x14ac:dyDescent="0.35">
      <c r="A39" s="500"/>
      <c r="B39" s="134"/>
      <c r="C39" s="135"/>
      <c r="D39" s="135"/>
      <c r="E39" s="135"/>
      <c r="F39" s="139"/>
      <c r="G39" s="140"/>
      <c r="H39" s="134"/>
      <c r="I39" s="135"/>
      <c r="J39" s="135"/>
      <c r="K39" s="135"/>
      <c r="L39" s="135"/>
      <c r="M39" s="135"/>
      <c r="N39" s="135"/>
    </row>
    <row r="40" spans="1:14" x14ac:dyDescent="0.35">
      <c r="A40" s="500"/>
      <c r="B40" s="134"/>
      <c r="C40" s="135"/>
      <c r="D40" s="135"/>
      <c r="E40" s="135"/>
      <c r="F40" s="507"/>
      <c r="G40" s="508"/>
      <c r="H40" s="509"/>
      <c r="I40" s="135"/>
      <c r="J40" s="135"/>
      <c r="K40" s="135"/>
      <c r="L40" s="135"/>
      <c r="M40" s="135"/>
      <c r="N40" s="135"/>
    </row>
    <row r="41" spans="1:14" x14ac:dyDescent="0.35">
      <c r="A41" s="500"/>
      <c r="B41" s="134"/>
      <c r="C41" s="135"/>
      <c r="D41" s="135"/>
      <c r="E41" s="135"/>
      <c r="F41" s="507"/>
      <c r="G41" s="508"/>
      <c r="H41" s="509"/>
      <c r="I41" s="135" t="s">
        <v>132</v>
      </c>
      <c r="J41" s="135"/>
      <c r="K41" s="135"/>
      <c r="L41" s="135"/>
      <c r="M41" s="135"/>
      <c r="N41" s="135"/>
    </row>
    <row r="42" spans="1:14" x14ac:dyDescent="0.35">
      <c r="A42" s="500"/>
      <c r="B42" s="134"/>
      <c r="C42" s="135"/>
      <c r="D42" s="135"/>
      <c r="E42" s="135"/>
      <c r="F42" s="139"/>
      <c r="G42" s="140"/>
      <c r="H42" s="134"/>
      <c r="I42" s="135" t="s">
        <v>132</v>
      </c>
      <c r="J42" s="135"/>
      <c r="K42" s="135"/>
      <c r="L42" s="135"/>
      <c r="M42" s="135"/>
      <c r="N42" s="135"/>
    </row>
    <row r="43" spans="1:14" ht="16" customHeight="1" thickBot="1" x14ac:dyDescent="0.4">
      <c r="A43" s="501"/>
      <c r="B43" s="141"/>
      <c r="C43" s="142"/>
      <c r="D43" s="142"/>
      <c r="E43" s="142"/>
      <c r="F43" s="510"/>
      <c r="G43" s="511"/>
      <c r="H43" s="512"/>
      <c r="I43" s="142" t="s">
        <v>132</v>
      </c>
      <c r="J43" s="142"/>
      <c r="K43" s="142"/>
      <c r="L43" s="142"/>
      <c r="M43" s="142"/>
      <c r="N43" s="142"/>
    </row>
    <row r="44" spans="1:14" ht="16" customHeight="1" thickBot="1" x14ac:dyDescent="0.4">
      <c r="A44" s="513" t="s">
        <v>109</v>
      </c>
      <c r="B44" s="143" t="s">
        <v>110</v>
      </c>
      <c r="C44" s="516" t="s">
        <v>111</v>
      </c>
      <c r="D44" s="517"/>
      <c r="E44" s="518" t="s">
        <v>136</v>
      </c>
      <c r="F44" s="519"/>
      <c r="G44" s="519"/>
      <c r="H44" s="517"/>
      <c r="I44" s="518" t="s">
        <v>112</v>
      </c>
      <c r="J44" s="520"/>
      <c r="K44" s="144" t="s">
        <v>113</v>
      </c>
      <c r="L44" s="145" t="s">
        <v>137</v>
      </c>
      <c r="M44" s="146" t="s">
        <v>114</v>
      </c>
      <c r="N44" s="147"/>
    </row>
    <row r="45" spans="1:14" x14ac:dyDescent="0.35">
      <c r="A45" s="514"/>
      <c r="B45" s="148"/>
      <c r="C45" s="521"/>
      <c r="D45" s="522"/>
      <c r="E45" s="523"/>
      <c r="F45" s="524"/>
      <c r="G45" s="525"/>
      <c r="H45" s="149"/>
      <c r="I45" s="526"/>
      <c r="J45" s="527"/>
      <c r="K45" s="150"/>
      <c r="L45" s="150"/>
      <c r="M45" s="150"/>
      <c r="N45" s="150"/>
    </row>
    <row r="46" spans="1:14" x14ac:dyDescent="0.35">
      <c r="A46" s="514"/>
      <c r="B46" t="s">
        <v>204</v>
      </c>
      <c r="C46" s="523" t="s">
        <v>206</v>
      </c>
      <c r="D46" s="525"/>
      <c r="E46" s="523" t="s">
        <v>207</v>
      </c>
      <c r="F46" s="524"/>
      <c r="G46" s="525"/>
      <c r="H46" s="149"/>
      <c r="I46" s="526"/>
      <c r="J46" s="527"/>
      <c r="K46" s="150" t="s">
        <v>208</v>
      </c>
      <c r="L46" s="150"/>
      <c r="M46" s="150" t="s">
        <v>209</v>
      </c>
      <c r="N46" s="150"/>
    </row>
    <row r="47" spans="1:14" x14ac:dyDescent="0.35">
      <c r="A47" s="514"/>
      <c r="B47" s="148"/>
      <c r="C47" s="523"/>
      <c r="D47" s="525"/>
      <c r="E47" s="523"/>
      <c r="F47" s="524"/>
      <c r="G47" s="525"/>
      <c r="H47" s="149"/>
      <c r="I47" s="526"/>
      <c r="J47" s="527"/>
      <c r="K47" s="150"/>
      <c r="L47" s="150"/>
      <c r="M47" s="151"/>
      <c r="N47" s="150"/>
    </row>
    <row r="48" spans="1:14" x14ac:dyDescent="0.35">
      <c r="A48" s="514"/>
      <c r="B48" s="148"/>
      <c r="C48" s="523"/>
      <c r="D48" s="525"/>
      <c r="E48" s="523"/>
      <c r="F48" s="524"/>
      <c r="G48" s="525"/>
      <c r="H48" s="149"/>
      <c r="I48" s="526"/>
      <c r="J48" s="527"/>
      <c r="K48" s="150"/>
      <c r="L48" s="150"/>
      <c r="M48" s="150"/>
      <c r="N48" s="150"/>
    </row>
    <row r="49" spans="1:14" ht="16" thickBot="1" x14ac:dyDescent="0.4">
      <c r="A49" s="515"/>
      <c r="B49" s="152"/>
      <c r="C49" s="532"/>
      <c r="D49" s="533"/>
      <c r="E49" s="532"/>
      <c r="F49" s="534"/>
      <c r="G49" s="534"/>
      <c r="H49" s="149"/>
      <c r="I49" s="535"/>
      <c r="J49" s="536"/>
      <c r="K49" s="153"/>
      <c r="L49" s="151"/>
      <c r="M49" s="151"/>
      <c r="N49" s="150"/>
    </row>
    <row r="50" spans="1:14" ht="24" customHeight="1" thickBot="1" x14ac:dyDescent="0.4">
      <c r="A50" s="154" t="s">
        <v>138</v>
      </c>
      <c r="B50" s="155" t="s">
        <v>132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18"/>
    </row>
    <row r="51" spans="1:14" ht="25.5" customHeight="1" x14ac:dyDescent="0.35">
      <c r="A51" s="156" t="s">
        <v>115</v>
      </c>
      <c r="B51" s="537" t="s">
        <v>116</v>
      </c>
      <c r="C51" s="537"/>
      <c r="D51" s="496"/>
      <c r="E51" s="495" t="s">
        <v>117</v>
      </c>
      <c r="F51" s="537"/>
      <c r="G51" s="537"/>
      <c r="H51" s="537"/>
      <c r="I51" s="496"/>
      <c r="J51" s="157" t="s">
        <v>118</v>
      </c>
      <c r="K51" s="158" t="s">
        <v>139</v>
      </c>
      <c r="L51" s="158"/>
      <c r="M51" s="158" t="s">
        <v>113</v>
      </c>
      <c r="N51" s="97" t="s">
        <v>119</v>
      </c>
    </row>
    <row r="52" spans="1:14" ht="18" customHeight="1" x14ac:dyDescent="0.35">
      <c r="A52" s="156" t="s">
        <v>120</v>
      </c>
      <c r="B52" s="550" t="s">
        <v>210</v>
      </c>
      <c r="C52" s="550"/>
      <c r="D52" s="550"/>
      <c r="E52" s="529" t="s">
        <v>208</v>
      </c>
      <c r="F52" s="530"/>
      <c r="G52" s="530"/>
      <c r="H52" s="530"/>
      <c r="I52" s="531"/>
      <c r="J52" s="159"/>
      <c r="K52" s="160">
        <v>50</v>
      </c>
      <c r="L52" s="160"/>
      <c r="M52" s="150" t="s">
        <v>208</v>
      </c>
      <c r="N52" s="150"/>
    </row>
    <row r="53" spans="1:14" x14ac:dyDescent="0.35">
      <c r="A53" s="156" t="s">
        <v>121</v>
      </c>
      <c r="B53" s="544" t="s">
        <v>211</v>
      </c>
      <c r="C53" s="545"/>
      <c r="D53" s="546"/>
      <c r="E53" s="529" t="s">
        <v>208</v>
      </c>
      <c r="F53" s="530"/>
      <c r="G53" s="530"/>
      <c r="H53" s="530"/>
      <c r="I53" s="531"/>
      <c r="J53" s="159"/>
      <c r="K53" s="160">
        <v>50</v>
      </c>
      <c r="L53" s="160"/>
      <c r="M53" s="150" t="s">
        <v>208</v>
      </c>
      <c r="N53" s="150"/>
    </row>
    <row r="54" spans="1:14" x14ac:dyDescent="0.35">
      <c r="A54" s="156" t="s">
        <v>122</v>
      </c>
      <c r="B54" s="544"/>
      <c r="C54" s="545"/>
      <c r="D54" s="546"/>
      <c r="E54" s="529"/>
      <c r="F54" s="530"/>
      <c r="G54" s="530"/>
      <c r="H54" s="530"/>
      <c r="I54" s="531"/>
      <c r="J54" s="159"/>
      <c r="K54" s="102"/>
      <c r="L54" s="102"/>
      <c r="M54" s="102"/>
      <c r="N54" s="102"/>
    </row>
    <row r="55" spans="1:14" x14ac:dyDescent="0.35">
      <c r="A55" s="156" t="s">
        <v>123</v>
      </c>
      <c r="B55" s="544"/>
      <c r="C55" s="545"/>
      <c r="D55" s="546"/>
      <c r="E55" s="529"/>
      <c r="F55" s="530"/>
      <c r="G55" s="530"/>
      <c r="H55" s="530"/>
      <c r="I55" s="531"/>
      <c r="J55" s="159"/>
      <c r="K55" s="102"/>
      <c r="L55" s="102"/>
      <c r="M55" s="102"/>
      <c r="N55" s="102"/>
    </row>
    <row r="56" spans="1:14" x14ac:dyDescent="0.35">
      <c r="A56" s="156" t="s">
        <v>124</v>
      </c>
      <c r="B56" s="544"/>
      <c r="C56" s="545"/>
      <c r="D56" s="546"/>
      <c r="E56" s="538"/>
      <c r="F56" s="539"/>
      <c r="G56" s="539"/>
      <c r="H56" s="539"/>
      <c r="I56" s="540"/>
      <c r="J56" s="161"/>
      <c r="K56" s="102"/>
      <c r="L56" s="102"/>
      <c r="M56" s="102"/>
      <c r="N56" s="102"/>
    </row>
    <row r="57" spans="1:14" ht="14.5" x14ac:dyDescent="0.35">
      <c r="A57" s="156" t="s">
        <v>125</v>
      </c>
      <c r="B57" s="547"/>
      <c r="C57" s="548"/>
      <c r="D57" s="549"/>
      <c r="E57" s="541"/>
      <c r="F57" s="542"/>
      <c r="G57" s="542"/>
      <c r="H57" s="542"/>
      <c r="I57" s="543"/>
      <c r="J57" s="162"/>
      <c r="K57" s="102"/>
      <c r="L57" s="102"/>
      <c r="M57" s="102"/>
      <c r="N57" s="102"/>
    </row>
    <row r="58" spans="1:14" ht="14.5" x14ac:dyDescent="0.35">
      <c r="A58" s="163" t="s">
        <v>126</v>
      </c>
      <c r="B58" s="547"/>
      <c r="C58" s="548"/>
      <c r="D58" s="549"/>
      <c r="E58" s="541"/>
      <c r="F58" s="542"/>
      <c r="G58" s="542"/>
      <c r="H58" s="542"/>
      <c r="I58" s="543"/>
      <c r="J58" s="162"/>
      <c r="K58" s="102"/>
      <c r="L58" s="102"/>
      <c r="M58" s="102"/>
      <c r="N58" s="102"/>
    </row>
    <row r="59" spans="1:14" x14ac:dyDescent="0.35">
      <c r="A59" s="164"/>
      <c r="B59" s="544"/>
      <c r="C59" s="545"/>
      <c r="D59" s="546"/>
      <c r="E59" s="529"/>
      <c r="F59" s="530"/>
      <c r="G59" s="530"/>
      <c r="H59" s="530"/>
      <c r="I59" s="531"/>
      <c r="J59" s="159"/>
      <c r="K59" s="102"/>
      <c r="L59" s="102"/>
      <c r="M59" s="102"/>
      <c r="N59" s="102"/>
    </row>
  </sheetData>
  <mergeCells count="69">
    <mergeCell ref="B9:N9"/>
    <mergeCell ref="B1:N1"/>
    <mergeCell ref="B2:N2"/>
    <mergeCell ref="B5:N5"/>
    <mergeCell ref="B6:N6"/>
    <mergeCell ref="B7:N7"/>
    <mergeCell ref="M28:N28"/>
    <mergeCell ref="B10:N10"/>
    <mergeCell ref="B13:N13"/>
    <mergeCell ref="B15:N15"/>
    <mergeCell ref="A16:A34"/>
    <mergeCell ref="I16:L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9:N29"/>
    <mergeCell ref="M30:N30"/>
    <mergeCell ref="M31:N31"/>
    <mergeCell ref="M33:N33"/>
    <mergeCell ref="A35:A43"/>
    <mergeCell ref="F35:G35"/>
    <mergeCell ref="F37:H37"/>
    <mergeCell ref="F40:H40"/>
    <mergeCell ref="F41:H41"/>
    <mergeCell ref="F43:H43"/>
    <mergeCell ref="A44:A49"/>
    <mergeCell ref="C44:D44"/>
    <mergeCell ref="E44:H44"/>
    <mergeCell ref="I44:J44"/>
    <mergeCell ref="C45:D45"/>
    <mergeCell ref="E45:G45"/>
    <mergeCell ref="I45:J45"/>
    <mergeCell ref="C46:D46"/>
    <mergeCell ref="E46:G46"/>
    <mergeCell ref="I46:J46"/>
    <mergeCell ref="B52:D52"/>
    <mergeCell ref="E52:I52"/>
    <mergeCell ref="C47:D47"/>
    <mergeCell ref="E47:G47"/>
    <mergeCell ref="I47:J47"/>
    <mergeCell ref="C48:D48"/>
    <mergeCell ref="E48:G48"/>
    <mergeCell ref="I48:J48"/>
    <mergeCell ref="C49:D49"/>
    <mergeCell ref="E49:G49"/>
    <mergeCell ref="I49:J49"/>
    <mergeCell ref="B51:D51"/>
    <mergeCell ref="E51:I51"/>
    <mergeCell ref="B53:D53"/>
    <mergeCell ref="E53:I53"/>
    <mergeCell ref="B54:D54"/>
    <mergeCell ref="E54:I54"/>
    <mergeCell ref="B55:D55"/>
    <mergeCell ref="E55:I55"/>
    <mergeCell ref="B59:D59"/>
    <mergeCell ref="E59:I59"/>
    <mergeCell ref="B56:D56"/>
    <mergeCell ref="E56:I56"/>
    <mergeCell ref="B57:D57"/>
    <mergeCell ref="E57:I57"/>
    <mergeCell ref="B58:D58"/>
    <mergeCell ref="E58:I58"/>
  </mergeCells>
  <dataValidations count="1">
    <dataValidation type="list" allowBlank="1" showInputMessage="1" showErrorMessage="1" sqref="I36:J43 M44 B50" xr:uid="{16225B54-A659-414D-ABF6-003C4C7DC3D9}">
      <formula1>"Active,Inactive"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06E0-B5F1-5041-A83B-F48043FB97B4}">
  <dimension ref="A1:BL250"/>
  <sheetViews>
    <sheetView topLeftCell="A26" zoomScale="80" zoomScaleNormal="80" workbookViewId="0">
      <selection activeCell="I49" sqref="I49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24.81640625" style="84" customWidth="1"/>
    <col min="4" max="4" width="16.1796875" style="84" customWidth="1"/>
    <col min="5" max="5" width="28.6328125" style="37" customWidth="1"/>
    <col min="6" max="6" width="30.36328125" style="37" customWidth="1"/>
    <col min="7" max="7" width="14.36328125" style="37" customWidth="1"/>
    <col min="8" max="8" width="17.453125" style="37" customWidth="1"/>
    <col min="9" max="9" width="24.81640625" style="37" bestFit="1" customWidth="1"/>
    <col min="10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A5" s="35" t="s">
        <v>219</v>
      </c>
      <c r="B5" s="43" t="s">
        <v>144</v>
      </c>
      <c r="C5" s="472" t="s">
        <v>258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A7" s="35" t="s">
        <v>221</v>
      </c>
      <c r="B7" s="46" t="s">
        <v>146</v>
      </c>
      <c r="C7" s="44" t="s">
        <v>259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A9" s="35" t="s">
        <v>223</v>
      </c>
      <c r="B9" s="46" t="s">
        <v>147</v>
      </c>
      <c r="C9" s="44">
        <f>C45</f>
        <v>106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A11" s="35" t="s">
        <v>224</v>
      </c>
      <c r="B11" s="48" t="s">
        <v>148</v>
      </c>
      <c r="C11" s="44">
        <f>E45</f>
        <v>74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A13" s="35" t="s">
        <v>225</v>
      </c>
      <c r="B13" s="48" t="s">
        <v>149</v>
      </c>
      <c r="C13" s="44">
        <f>H45</f>
        <v>32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A15" s="35" t="s">
        <v>226</v>
      </c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50">
        <f>G33</f>
        <v>10816643.59</v>
      </c>
      <c r="D17" s="44"/>
      <c r="E17" s="49"/>
      <c r="F17" s="48" t="s">
        <v>153</v>
      </c>
      <c r="G17" s="50">
        <f>G38</f>
        <v>4079245.56</v>
      </c>
      <c r="H17" s="44"/>
      <c r="I17" s="42"/>
      <c r="J17" s="48" t="s">
        <v>154</v>
      </c>
      <c r="K17" s="50">
        <f>G44</f>
        <v>1903620.29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50">
        <f>J33</f>
        <v>7341533.3300000001</v>
      </c>
      <c r="D19" s="44"/>
      <c r="E19" s="49"/>
      <c r="F19" s="48" t="s">
        <v>156</v>
      </c>
      <c r="G19" s="50">
        <f>J38</f>
        <v>3675453.88</v>
      </c>
      <c r="H19" s="44"/>
      <c r="I19" s="42"/>
      <c r="J19" s="48" t="s">
        <v>157</v>
      </c>
      <c r="K19" s="50">
        <f>J44</f>
        <v>1871913.06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260</v>
      </c>
      <c r="G28" s="61" t="s">
        <v>260</v>
      </c>
      <c r="H28" s="60"/>
      <c r="I28" s="61" t="s">
        <v>260</v>
      </c>
      <c r="J28" s="61" t="s">
        <v>260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A29" s="35" t="s">
        <v>229</v>
      </c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A30" s="35" t="s">
        <v>230</v>
      </c>
      <c r="B30" s="64" t="s">
        <v>62</v>
      </c>
      <c r="C30" s="65">
        <v>16</v>
      </c>
      <c r="D30" s="75">
        <v>162640966.64000002</v>
      </c>
      <c r="E30" s="65">
        <v>13</v>
      </c>
      <c r="F30" s="66" t="s">
        <v>261</v>
      </c>
      <c r="G30" s="66">
        <v>10816643.59</v>
      </c>
      <c r="H30" s="65">
        <v>3</v>
      </c>
      <c r="I30" s="66">
        <v>7341533.3300000001</v>
      </c>
      <c r="J30" s="75">
        <v>7341533.3300000001</v>
      </c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A31" s="35" t="s">
        <v>231</v>
      </c>
      <c r="B31" s="71" t="s">
        <v>102</v>
      </c>
      <c r="C31" s="65"/>
      <c r="D31" s="65"/>
      <c r="E31" s="65"/>
      <c r="F31" s="65"/>
      <c r="G31" s="65"/>
      <c r="H31" s="65"/>
      <c r="I31" s="65"/>
      <c r="J31" s="7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A32" s="35" t="s">
        <v>232</v>
      </c>
      <c r="B32" s="64" t="s">
        <v>97</v>
      </c>
      <c r="C32" s="65"/>
      <c r="D32" s="65"/>
      <c r="E32" s="65"/>
      <c r="F32" s="65"/>
      <c r="G32" s="65"/>
      <c r="H32" s="65"/>
      <c r="I32" s="65"/>
      <c r="J32" s="7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9"/>
      <c r="D33" s="69"/>
      <c r="E33" s="69"/>
      <c r="F33" s="69"/>
      <c r="G33" s="72">
        <f>AVERAGE(G30:G32)</f>
        <v>10816643.59</v>
      </c>
      <c r="H33" s="69"/>
      <c r="I33" s="69"/>
      <c r="J33" s="72">
        <f>AVERAGE(J30:J32)</f>
        <v>7341533.3300000001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A34" s="35" t="s">
        <v>233</v>
      </c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A35" s="35" t="s">
        <v>230</v>
      </c>
      <c r="B35" s="64" t="s">
        <v>62</v>
      </c>
      <c r="C35" s="65">
        <v>42</v>
      </c>
      <c r="D35" s="66">
        <v>167290396.63</v>
      </c>
      <c r="E35" s="65">
        <v>32</v>
      </c>
      <c r="F35" s="65" t="s">
        <v>262</v>
      </c>
      <c r="G35" s="66">
        <v>4079245.56</v>
      </c>
      <c r="H35" s="65">
        <v>10</v>
      </c>
      <c r="I35" s="65" t="s">
        <v>263</v>
      </c>
      <c r="J35" s="66">
        <v>3675453.88</v>
      </c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A36" s="35" t="s">
        <v>231</v>
      </c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A37" s="35" t="s">
        <v>232</v>
      </c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9"/>
      <c r="F38" s="69"/>
      <c r="G38" s="72">
        <f>AVERAGE(G35:G37)</f>
        <v>4079245.56</v>
      </c>
      <c r="H38" s="252"/>
      <c r="I38" s="252"/>
      <c r="J38" s="72">
        <f>AVERAGE(J35:J37)</f>
        <v>3675453.88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A40" s="35" t="s">
        <v>234</v>
      </c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 t="s">
        <v>230</v>
      </c>
      <c r="B41" s="64" t="s">
        <v>62</v>
      </c>
      <c r="C41" s="65">
        <v>48</v>
      </c>
      <c r="D41" s="66">
        <v>90771336.579999998</v>
      </c>
      <c r="E41" s="65">
        <v>29</v>
      </c>
      <c r="F41" s="65" t="s">
        <v>264</v>
      </c>
      <c r="G41" s="66">
        <v>1903620.29</v>
      </c>
      <c r="H41" s="65">
        <v>19</v>
      </c>
      <c r="I41" s="65" t="s">
        <v>265</v>
      </c>
      <c r="J41" s="66">
        <v>1871913.06</v>
      </c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 t="s">
        <v>231</v>
      </c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 t="s">
        <v>232</v>
      </c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72">
        <f>AVERAGE(G41:G43)</f>
        <v>1903620.29</v>
      </c>
      <c r="H44" s="69"/>
      <c r="I44" s="69"/>
      <c r="J44" s="72">
        <f>AVERAGE(J41:J43)</f>
        <v>1871913.06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106</v>
      </c>
      <c r="D45" s="82">
        <f>D30+D32+D35+D41</f>
        <v>420702699.84999996</v>
      </c>
      <c r="E45" s="81">
        <f>E30+E32+E35+E41</f>
        <v>74</v>
      </c>
      <c r="F45" s="81"/>
      <c r="G45" s="81"/>
      <c r="H45" s="81">
        <f>H30+H35+H41</f>
        <v>32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CE1B-CA1C-A246-BB5A-D42B0EEB0E71}">
  <dimension ref="A1:N1000"/>
  <sheetViews>
    <sheetView topLeftCell="B35" workbookViewId="0">
      <selection activeCell="E25" sqref="E25"/>
    </sheetView>
  </sheetViews>
  <sheetFormatPr defaultColWidth="14.453125" defaultRowHeight="14.5" x14ac:dyDescent="0.35"/>
  <cols>
    <col min="1" max="1" width="40.81640625" customWidth="1"/>
    <col min="2" max="2" width="27.453125" customWidth="1"/>
    <col min="3" max="3" width="25.36328125" customWidth="1"/>
    <col min="4" max="4" width="12.453125" customWidth="1"/>
    <col min="5" max="5" width="9.453125" customWidth="1"/>
    <col min="6" max="6" width="11.453125" customWidth="1"/>
    <col min="7" max="7" width="9.453125" customWidth="1"/>
    <col min="8" max="8" width="4.453125" hidden="1" customWidth="1"/>
    <col min="9" max="9" width="13.453125" customWidth="1"/>
    <col min="10" max="10" width="14.6328125" customWidth="1"/>
    <col min="11" max="11" width="12.1796875" customWidth="1"/>
    <col min="12" max="12" width="14.36328125" customWidth="1"/>
    <col min="13" max="13" width="15" customWidth="1"/>
    <col min="15" max="26" width="8.6328125" customWidth="1"/>
  </cols>
  <sheetData>
    <row r="1" spans="1:14" ht="18" customHeight="1" x14ac:dyDescent="0.35">
      <c r="A1" s="166" t="s">
        <v>212</v>
      </c>
      <c r="B1" s="581" t="s">
        <v>213</v>
      </c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3"/>
    </row>
    <row r="2" spans="1:14" ht="18" customHeight="1" x14ac:dyDescent="0.35">
      <c r="A2" s="166" t="s">
        <v>127</v>
      </c>
      <c r="B2" s="581" t="s">
        <v>214</v>
      </c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3"/>
    </row>
    <row r="3" spans="1:14" ht="18" customHeight="1" x14ac:dyDescent="0.35">
      <c r="A3" s="166" t="s">
        <v>79</v>
      </c>
      <c r="B3" s="167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</row>
    <row r="4" spans="1:14" ht="18" customHeight="1" x14ac:dyDescent="0.35">
      <c r="A4" s="166" t="s">
        <v>80</v>
      </c>
      <c r="B4" s="585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3"/>
    </row>
    <row r="5" spans="1:14" ht="18" customHeight="1" x14ac:dyDescent="0.35">
      <c r="A5" s="166" t="s">
        <v>81</v>
      </c>
      <c r="B5" s="586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3"/>
    </row>
    <row r="6" spans="1:14" ht="18" customHeight="1" x14ac:dyDescent="0.35">
      <c r="A6" s="166" t="s">
        <v>190</v>
      </c>
      <c r="B6" s="581" t="s">
        <v>215</v>
      </c>
      <c r="C6" s="552"/>
      <c r="D6" s="552"/>
      <c r="E6" s="552"/>
      <c r="F6" s="552"/>
      <c r="G6" s="552"/>
      <c r="H6" s="552"/>
      <c r="I6" s="552"/>
      <c r="J6" s="552"/>
      <c r="K6" s="552"/>
      <c r="L6" s="552"/>
      <c r="M6" s="552"/>
      <c r="N6" s="553"/>
    </row>
    <row r="7" spans="1:14" ht="18" customHeight="1" x14ac:dyDescent="0.35">
      <c r="A7" s="170" t="s">
        <v>82</v>
      </c>
      <c r="B7" s="582"/>
      <c r="C7" s="552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3"/>
    </row>
    <row r="8" spans="1:14" ht="18" customHeight="1" x14ac:dyDescent="0.35">
      <c r="A8" s="170" t="s">
        <v>83</v>
      </c>
      <c r="B8" s="167" t="s">
        <v>191</v>
      </c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9"/>
    </row>
    <row r="9" spans="1:14" ht="15.5" x14ac:dyDescent="0.35">
      <c r="A9" s="171" t="s">
        <v>84</v>
      </c>
      <c r="B9" s="581"/>
      <c r="C9" s="552"/>
      <c r="D9" s="552"/>
      <c r="E9" s="552"/>
      <c r="F9" s="552"/>
      <c r="G9" s="552"/>
      <c r="H9" s="552"/>
      <c r="I9" s="552"/>
      <c r="J9" s="552"/>
      <c r="K9" s="552"/>
      <c r="L9" s="552"/>
      <c r="M9" s="552"/>
      <c r="N9" s="553"/>
    </row>
    <row r="10" spans="1:14" ht="15.5" x14ac:dyDescent="0.35">
      <c r="A10" s="171" t="s">
        <v>85</v>
      </c>
      <c r="B10" s="582"/>
      <c r="C10" s="552"/>
      <c r="D10" s="552"/>
      <c r="E10" s="552"/>
      <c r="F10" s="552"/>
      <c r="G10" s="552"/>
      <c r="H10" s="552"/>
      <c r="I10" s="552"/>
      <c r="J10" s="552"/>
      <c r="K10" s="552"/>
      <c r="L10" s="552"/>
      <c r="M10" s="552"/>
      <c r="N10" s="553"/>
    </row>
    <row r="11" spans="1:14" ht="15.5" x14ac:dyDescent="0.35">
      <c r="A11" s="171" t="s">
        <v>86</v>
      </c>
      <c r="B11" s="167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9"/>
    </row>
    <row r="12" spans="1:14" ht="15.5" x14ac:dyDescent="0.35">
      <c r="A12" s="172" t="s">
        <v>128</v>
      </c>
      <c r="B12" s="167" t="s">
        <v>216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9"/>
    </row>
    <row r="13" spans="1:14" ht="15.5" x14ac:dyDescent="0.35">
      <c r="A13" s="172" t="s">
        <v>129</v>
      </c>
      <c r="B13" s="581" t="s">
        <v>193</v>
      </c>
      <c r="C13" s="552"/>
      <c r="D13" s="552"/>
      <c r="E13" s="552"/>
      <c r="F13" s="552"/>
      <c r="G13" s="552"/>
      <c r="H13" s="552"/>
      <c r="I13" s="552"/>
      <c r="J13" s="552"/>
      <c r="K13" s="552"/>
      <c r="L13" s="552"/>
      <c r="M13" s="552"/>
      <c r="N13" s="553"/>
    </row>
    <row r="14" spans="1:14" ht="34.5" customHeight="1" x14ac:dyDescent="0.35">
      <c r="A14" s="172" t="s">
        <v>87</v>
      </c>
      <c r="B14" s="167" t="s">
        <v>194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9"/>
    </row>
    <row r="15" spans="1:14" ht="16" thickBot="1" x14ac:dyDescent="0.4">
      <c r="A15" s="173"/>
      <c r="B15" s="581"/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3"/>
    </row>
    <row r="16" spans="1:14" ht="15.5" x14ac:dyDescent="0.35">
      <c r="A16" s="578" t="s">
        <v>88</v>
      </c>
      <c r="B16" s="174"/>
      <c r="C16" s="174"/>
      <c r="D16" s="174"/>
      <c r="E16" s="174"/>
      <c r="F16" s="174"/>
      <c r="G16" s="174"/>
      <c r="H16" s="174"/>
      <c r="I16" s="584" t="s">
        <v>89</v>
      </c>
      <c r="J16" s="552"/>
      <c r="K16" s="552"/>
      <c r="L16" s="552"/>
      <c r="M16" s="174"/>
      <c r="N16" s="175"/>
    </row>
    <row r="17" spans="1:14" ht="32.25" customHeight="1" x14ac:dyDescent="0.35">
      <c r="A17" s="568"/>
      <c r="B17" s="176" t="s">
        <v>90</v>
      </c>
      <c r="C17" s="177" t="s">
        <v>91</v>
      </c>
      <c r="D17" s="178" t="s">
        <v>92</v>
      </c>
      <c r="E17" s="178" t="s">
        <v>217</v>
      </c>
      <c r="F17" s="178" t="s">
        <v>93</v>
      </c>
      <c r="G17" s="178" t="s">
        <v>218</v>
      </c>
      <c r="H17" s="178" t="s">
        <v>93</v>
      </c>
      <c r="I17" s="179" t="s">
        <v>217</v>
      </c>
      <c r="J17" s="179" t="s">
        <v>93</v>
      </c>
      <c r="K17" s="179" t="s">
        <v>218</v>
      </c>
      <c r="L17" s="179" t="s">
        <v>93</v>
      </c>
      <c r="M17" s="563" t="s">
        <v>94</v>
      </c>
      <c r="N17" s="553"/>
    </row>
    <row r="18" spans="1:14" ht="36" customHeight="1" x14ac:dyDescent="0.35">
      <c r="A18" s="568"/>
      <c r="B18" s="180" t="s">
        <v>95</v>
      </c>
      <c r="C18" s="181"/>
      <c r="D18" s="5"/>
      <c r="E18" s="5"/>
      <c r="F18" s="5"/>
      <c r="G18" s="5"/>
      <c r="H18" s="5"/>
      <c r="I18" s="5"/>
      <c r="J18" s="5"/>
      <c r="K18" s="5"/>
      <c r="L18" s="5"/>
      <c r="M18" s="583"/>
      <c r="N18" s="553"/>
    </row>
    <row r="19" spans="1:14" ht="27" customHeight="1" x14ac:dyDescent="0.35">
      <c r="A19" s="568"/>
      <c r="B19" s="180" t="s">
        <v>96</v>
      </c>
      <c r="C19" s="181"/>
      <c r="D19" s="5"/>
      <c r="E19" s="5"/>
      <c r="F19" s="5"/>
      <c r="G19" s="5"/>
      <c r="H19" s="5"/>
      <c r="I19" s="5"/>
      <c r="J19" s="5"/>
      <c r="K19" s="5"/>
      <c r="L19" s="5"/>
      <c r="M19" s="583"/>
      <c r="N19" s="553"/>
    </row>
    <row r="20" spans="1:14" ht="15.5" x14ac:dyDescent="0.35">
      <c r="A20" s="568"/>
      <c r="B20" s="182" t="s">
        <v>97</v>
      </c>
      <c r="C20" s="183"/>
      <c r="D20" s="5"/>
      <c r="E20" s="5"/>
      <c r="F20" s="5"/>
      <c r="G20" s="5"/>
      <c r="H20" s="5"/>
      <c r="I20" s="5"/>
      <c r="J20" s="5"/>
      <c r="K20" s="5"/>
      <c r="L20" s="5"/>
      <c r="M20" s="583"/>
      <c r="N20" s="553"/>
    </row>
    <row r="21" spans="1:14" ht="45.75" customHeight="1" x14ac:dyDescent="0.35">
      <c r="A21" s="568"/>
      <c r="B21" s="184" t="s">
        <v>130</v>
      </c>
      <c r="C21" s="185"/>
      <c r="D21" s="186">
        <f t="shared" ref="D21:E21" si="0">SUM(D18:D20)</f>
        <v>0</v>
      </c>
      <c r="E21" s="186">
        <f t="shared" si="0"/>
        <v>0</v>
      </c>
      <c r="F21" s="186"/>
      <c r="G21" s="186">
        <f>SUM(G18:G20)</f>
        <v>0</v>
      </c>
      <c r="H21" s="186"/>
      <c r="I21" s="186">
        <f>SUM(I18:I20)</f>
        <v>0</v>
      </c>
      <c r="J21" s="186"/>
      <c r="K21" s="186">
        <f>SUM(K18:K20)</f>
        <v>0</v>
      </c>
      <c r="L21" s="186"/>
      <c r="M21" s="583"/>
      <c r="N21" s="553"/>
    </row>
    <row r="22" spans="1:14" ht="77.5" x14ac:dyDescent="0.35">
      <c r="A22" s="568"/>
      <c r="B22" s="176" t="s">
        <v>98</v>
      </c>
      <c r="C22" s="177" t="s">
        <v>91</v>
      </c>
      <c r="D22" s="178" t="s">
        <v>92</v>
      </c>
      <c r="E22" s="178" t="s">
        <v>217</v>
      </c>
      <c r="F22" s="178" t="s">
        <v>93</v>
      </c>
      <c r="G22" s="178" t="s">
        <v>218</v>
      </c>
      <c r="H22" s="178" t="s">
        <v>93</v>
      </c>
      <c r="I22" s="179" t="s">
        <v>217</v>
      </c>
      <c r="J22" s="179" t="s">
        <v>93</v>
      </c>
      <c r="K22" s="179" t="s">
        <v>218</v>
      </c>
      <c r="L22" s="179" t="s">
        <v>93</v>
      </c>
      <c r="M22" s="563" t="s">
        <v>94</v>
      </c>
      <c r="N22" s="553"/>
    </row>
    <row r="23" spans="1:14" ht="31" x14ac:dyDescent="0.35">
      <c r="A23" s="568"/>
      <c r="B23" s="180" t="s">
        <v>95</v>
      </c>
      <c r="C23" s="181"/>
      <c r="D23" s="5"/>
      <c r="E23" s="5"/>
      <c r="F23" s="5"/>
      <c r="G23" s="5"/>
      <c r="H23" s="5"/>
      <c r="I23" s="5"/>
      <c r="J23" s="5"/>
      <c r="K23" s="5"/>
      <c r="L23" s="5"/>
      <c r="M23" s="583"/>
      <c r="N23" s="553"/>
    </row>
    <row r="24" spans="1:14" ht="31" x14ac:dyDescent="0.35">
      <c r="A24" s="568"/>
      <c r="B24" s="180" t="s">
        <v>99</v>
      </c>
      <c r="C24" s="181"/>
      <c r="D24" s="5"/>
      <c r="E24" s="5"/>
      <c r="F24" s="5"/>
      <c r="G24" s="5"/>
      <c r="H24" s="5"/>
      <c r="I24" s="5"/>
      <c r="J24" s="5"/>
      <c r="K24" s="5"/>
      <c r="L24" s="5"/>
      <c r="M24" s="583"/>
      <c r="N24" s="553"/>
    </row>
    <row r="25" spans="1:14" ht="15.5" x14ac:dyDescent="0.35">
      <c r="A25" s="568"/>
      <c r="B25" s="182" t="s">
        <v>97</v>
      </c>
      <c r="C25" s="183"/>
      <c r="D25" s="5">
        <v>4</v>
      </c>
      <c r="E25" s="5">
        <v>3</v>
      </c>
      <c r="F25" s="5"/>
      <c r="G25" s="5">
        <v>1</v>
      </c>
      <c r="H25" s="5"/>
      <c r="I25" s="5"/>
      <c r="J25" s="5"/>
      <c r="K25" s="5"/>
      <c r="L25" s="5"/>
      <c r="M25" s="583"/>
      <c r="N25" s="553"/>
    </row>
    <row r="26" spans="1:14" ht="15.5" x14ac:dyDescent="0.35">
      <c r="A26" s="568"/>
      <c r="B26" s="184" t="s">
        <v>130</v>
      </c>
      <c r="C26" s="185"/>
      <c r="D26" s="186">
        <f t="shared" ref="D26:E26" si="1">SUM(D23:D25)</f>
        <v>4</v>
      </c>
      <c r="E26" s="186">
        <f t="shared" si="1"/>
        <v>3</v>
      </c>
      <c r="F26" s="186"/>
      <c r="G26" s="186">
        <f>SUM(G23:G25)</f>
        <v>1</v>
      </c>
      <c r="H26" s="186"/>
      <c r="I26" s="186">
        <f>SUM(I23:I25)</f>
        <v>0</v>
      </c>
      <c r="J26" s="186"/>
      <c r="K26" s="186">
        <f>SUM(K23:K25)</f>
        <v>0</v>
      </c>
      <c r="L26" s="186"/>
      <c r="M26" s="583"/>
      <c r="N26" s="553"/>
    </row>
    <row r="27" spans="1:14" ht="15.5" x14ac:dyDescent="0.35">
      <c r="A27" s="568"/>
      <c r="B27" s="174"/>
      <c r="C27" s="174"/>
      <c r="D27" s="174"/>
      <c r="E27" s="174"/>
      <c r="F27" s="174"/>
      <c r="G27" s="174"/>
      <c r="H27" s="174"/>
      <c r="I27" s="187"/>
      <c r="J27" s="188"/>
      <c r="K27" s="189"/>
      <c r="L27" s="190"/>
      <c r="M27" s="174"/>
      <c r="N27" s="175"/>
    </row>
    <row r="28" spans="1:14" ht="32.25" customHeight="1" x14ac:dyDescent="0.35">
      <c r="A28" s="568"/>
      <c r="B28" s="176" t="s">
        <v>100</v>
      </c>
      <c r="C28" s="177" t="s">
        <v>91</v>
      </c>
      <c r="D28" s="178" t="s">
        <v>92</v>
      </c>
      <c r="E28" s="178" t="s">
        <v>217</v>
      </c>
      <c r="F28" s="178" t="s">
        <v>93</v>
      </c>
      <c r="G28" s="178" t="s">
        <v>218</v>
      </c>
      <c r="H28" s="178" t="s">
        <v>93</v>
      </c>
      <c r="I28" s="179" t="s">
        <v>217</v>
      </c>
      <c r="J28" s="179" t="s">
        <v>93</v>
      </c>
      <c r="K28" s="179" t="s">
        <v>218</v>
      </c>
      <c r="L28" s="179" t="s">
        <v>93</v>
      </c>
      <c r="M28" s="563" t="s">
        <v>94</v>
      </c>
      <c r="N28" s="553"/>
    </row>
    <row r="29" spans="1:14" ht="36" customHeight="1" x14ac:dyDescent="0.35">
      <c r="A29" s="568"/>
      <c r="B29" s="180" t="s">
        <v>101</v>
      </c>
      <c r="C29" s="181"/>
      <c r="D29" s="5"/>
      <c r="E29" s="5"/>
      <c r="F29" s="5"/>
      <c r="G29" s="5"/>
      <c r="H29" s="5"/>
      <c r="I29" s="5"/>
      <c r="J29" s="5"/>
      <c r="K29" s="5"/>
      <c r="L29" s="5"/>
      <c r="M29" s="583"/>
      <c r="N29" s="553"/>
    </row>
    <row r="30" spans="1:14" ht="27" customHeight="1" x14ac:dyDescent="0.35">
      <c r="A30" s="568"/>
      <c r="B30" s="180" t="s">
        <v>102</v>
      </c>
      <c r="C30" s="181"/>
      <c r="D30" s="5"/>
      <c r="E30" s="5"/>
      <c r="F30" s="5"/>
      <c r="G30" s="5"/>
      <c r="H30" s="5"/>
      <c r="I30" s="5"/>
      <c r="J30" s="5"/>
      <c r="K30" s="5"/>
      <c r="L30" s="5"/>
      <c r="M30" s="583"/>
      <c r="N30" s="553"/>
    </row>
    <row r="31" spans="1:14" ht="27" customHeight="1" x14ac:dyDescent="0.35">
      <c r="A31" s="568"/>
      <c r="B31" s="182" t="s">
        <v>97</v>
      </c>
      <c r="C31" s="183"/>
      <c r="D31" s="5"/>
      <c r="E31" s="5"/>
      <c r="F31" s="5"/>
      <c r="G31" s="5"/>
      <c r="H31" s="5"/>
      <c r="I31" s="5"/>
      <c r="J31" s="5"/>
      <c r="K31" s="5"/>
      <c r="L31" s="5"/>
      <c r="M31" s="583"/>
      <c r="N31" s="553"/>
    </row>
    <row r="32" spans="1:14" ht="15.5" x14ac:dyDescent="0.35">
      <c r="A32" s="568"/>
      <c r="B32" s="184" t="s">
        <v>130</v>
      </c>
      <c r="C32" s="185"/>
      <c r="D32" s="5">
        <f t="shared" ref="D32:E32" si="2">SUM(D29:D31)</f>
        <v>0</v>
      </c>
      <c r="E32" s="5">
        <f t="shared" si="2"/>
        <v>0</v>
      </c>
      <c r="F32" s="5"/>
      <c r="G32" s="5">
        <f>SUM(G29:G31)</f>
        <v>0</v>
      </c>
      <c r="H32" s="5"/>
      <c r="I32" s="5">
        <f>SUM(I29:I31)</f>
        <v>0</v>
      </c>
      <c r="J32" s="5"/>
      <c r="K32" s="5">
        <f>SUM(K29:K31)</f>
        <v>0</v>
      </c>
      <c r="L32" s="5"/>
      <c r="M32" s="191"/>
      <c r="N32" s="191"/>
    </row>
    <row r="33" spans="1:14" ht="15.5" x14ac:dyDescent="0.35">
      <c r="A33" s="568"/>
      <c r="B33" s="184" t="s">
        <v>131</v>
      </c>
      <c r="C33" s="185"/>
      <c r="D33" s="192">
        <f t="shared" ref="D33:E33" si="3">D21+D26+D32</f>
        <v>4</v>
      </c>
      <c r="E33" s="192">
        <f t="shared" si="3"/>
        <v>3</v>
      </c>
      <c r="F33" s="192"/>
      <c r="G33" s="192">
        <f>G21+G26+G32</f>
        <v>1</v>
      </c>
      <c r="H33" s="192"/>
      <c r="I33" s="192">
        <f>I21+I26+I32</f>
        <v>0</v>
      </c>
      <c r="J33" s="192"/>
      <c r="K33" s="192">
        <f>K21+K26+K32</f>
        <v>0</v>
      </c>
      <c r="L33" s="192"/>
      <c r="M33" s="583"/>
      <c r="N33" s="553"/>
    </row>
    <row r="34" spans="1:14" ht="22.5" customHeight="1" thickBot="1" x14ac:dyDescent="0.4">
      <c r="A34" s="569"/>
      <c r="B34" s="193"/>
      <c r="C34" s="194"/>
      <c r="D34" s="195"/>
      <c r="E34" s="195"/>
      <c r="F34" s="196"/>
      <c r="G34" s="197"/>
      <c r="H34" s="198"/>
      <c r="I34" s="197"/>
      <c r="J34" s="198"/>
      <c r="K34" s="198" t="s">
        <v>132</v>
      </c>
      <c r="L34" s="198"/>
      <c r="M34" s="199"/>
      <c r="N34" s="193"/>
    </row>
    <row r="35" spans="1:14" ht="62.5" thickBot="1" x14ac:dyDescent="0.4">
      <c r="A35" s="578" t="s">
        <v>103</v>
      </c>
      <c r="B35" s="200" t="s">
        <v>104</v>
      </c>
      <c r="C35" s="201" t="s">
        <v>133</v>
      </c>
      <c r="D35" s="202" t="s">
        <v>105</v>
      </c>
      <c r="E35" s="203" t="s">
        <v>106</v>
      </c>
      <c r="F35" s="579" t="s">
        <v>106</v>
      </c>
      <c r="G35" s="571"/>
      <c r="H35" s="204"/>
      <c r="I35" s="205" t="s">
        <v>107</v>
      </c>
      <c r="J35" s="206" t="s">
        <v>108</v>
      </c>
      <c r="K35" s="207" t="s">
        <v>83</v>
      </c>
      <c r="L35" s="177" t="s">
        <v>134</v>
      </c>
      <c r="M35" s="177" t="s">
        <v>135</v>
      </c>
      <c r="N35" s="208"/>
    </row>
    <row r="36" spans="1:14" ht="15.5" x14ac:dyDescent="0.35">
      <c r="A36" s="568"/>
      <c r="B36" s="209"/>
      <c r="C36" s="210"/>
      <c r="D36" s="210"/>
      <c r="E36" s="210"/>
      <c r="F36" s="211"/>
      <c r="G36" s="212"/>
      <c r="H36" s="209"/>
      <c r="I36" s="213"/>
      <c r="J36" s="210"/>
      <c r="K36" s="210"/>
      <c r="L36" s="210"/>
      <c r="M36" s="210"/>
      <c r="N36" s="210"/>
    </row>
    <row r="37" spans="1:14" ht="15.5" x14ac:dyDescent="0.35">
      <c r="A37" s="568"/>
      <c r="B37" s="209"/>
      <c r="C37" s="210"/>
      <c r="D37" s="210"/>
      <c r="E37" s="210"/>
      <c r="F37" s="580"/>
      <c r="G37" s="552"/>
      <c r="H37" s="553"/>
      <c r="I37" s="210"/>
      <c r="J37" s="210"/>
      <c r="K37" s="210"/>
      <c r="L37" s="210"/>
      <c r="M37" s="210"/>
      <c r="N37" s="210"/>
    </row>
    <row r="38" spans="1:14" ht="27" customHeight="1" x14ac:dyDescent="0.35">
      <c r="A38" s="568"/>
      <c r="B38" s="209"/>
      <c r="C38" s="210"/>
      <c r="D38" s="210"/>
      <c r="E38" s="210"/>
      <c r="F38" s="214"/>
      <c r="G38" s="215"/>
      <c r="H38" s="209"/>
      <c r="I38" s="210"/>
      <c r="J38" s="210"/>
      <c r="K38" s="210"/>
      <c r="L38" s="210"/>
      <c r="M38" s="210"/>
      <c r="N38" s="210"/>
    </row>
    <row r="39" spans="1:14" ht="15.5" x14ac:dyDescent="0.35">
      <c r="A39" s="568"/>
      <c r="B39" s="209"/>
      <c r="C39" s="210"/>
      <c r="D39" s="210"/>
      <c r="E39" s="210"/>
      <c r="F39" s="214"/>
      <c r="G39" s="215"/>
      <c r="H39" s="209"/>
      <c r="I39" s="210"/>
      <c r="J39" s="210"/>
      <c r="K39" s="210"/>
      <c r="L39" s="210"/>
      <c r="M39" s="210"/>
      <c r="N39" s="210"/>
    </row>
    <row r="40" spans="1:14" ht="15.5" x14ac:dyDescent="0.35">
      <c r="A40" s="568"/>
      <c r="B40" s="209"/>
      <c r="C40" s="210"/>
      <c r="D40" s="210"/>
      <c r="E40" s="210"/>
      <c r="F40" s="580"/>
      <c r="G40" s="552"/>
      <c r="H40" s="553"/>
      <c r="I40" s="210"/>
      <c r="J40" s="210"/>
      <c r="K40" s="210"/>
      <c r="L40" s="210"/>
      <c r="M40" s="210"/>
      <c r="N40" s="210"/>
    </row>
    <row r="41" spans="1:14" ht="15.5" x14ac:dyDescent="0.35">
      <c r="A41" s="568"/>
      <c r="B41" s="209"/>
      <c r="C41" s="210"/>
      <c r="D41" s="210"/>
      <c r="E41" s="210"/>
      <c r="F41" s="580"/>
      <c r="G41" s="552"/>
      <c r="H41" s="553"/>
      <c r="I41" s="210" t="s">
        <v>132</v>
      </c>
      <c r="J41" s="210"/>
      <c r="K41" s="210"/>
      <c r="L41" s="210"/>
      <c r="M41" s="210"/>
      <c r="N41" s="210"/>
    </row>
    <row r="42" spans="1:14" ht="15.5" x14ac:dyDescent="0.35">
      <c r="A42" s="568"/>
      <c r="B42" s="209"/>
      <c r="C42" s="210"/>
      <c r="D42" s="210"/>
      <c r="E42" s="210"/>
      <c r="F42" s="214"/>
      <c r="G42" s="215"/>
      <c r="H42" s="209"/>
      <c r="I42" s="210" t="s">
        <v>132</v>
      </c>
      <c r="J42" s="210"/>
      <c r="K42" s="210"/>
      <c r="L42" s="210"/>
      <c r="M42" s="210"/>
      <c r="N42" s="210"/>
    </row>
    <row r="43" spans="1:14" ht="15.75" customHeight="1" thickBot="1" x14ac:dyDescent="0.4">
      <c r="A43" s="569"/>
      <c r="B43" s="216"/>
      <c r="C43" s="217"/>
      <c r="D43" s="217"/>
      <c r="E43" s="217"/>
      <c r="F43" s="564"/>
      <c r="G43" s="565"/>
      <c r="H43" s="566"/>
      <c r="I43" s="217" t="s">
        <v>132</v>
      </c>
      <c r="J43" s="217"/>
      <c r="K43" s="217"/>
      <c r="L43" s="217"/>
      <c r="M43" s="217"/>
      <c r="N43" s="217"/>
    </row>
    <row r="44" spans="1:14" ht="15.75" customHeight="1" thickBot="1" x14ac:dyDescent="0.4">
      <c r="A44" s="567" t="s">
        <v>109</v>
      </c>
      <c r="B44" s="218" t="s">
        <v>110</v>
      </c>
      <c r="C44" s="570" t="s">
        <v>111</v>
      </c>
      <c r="D44" s="571"/>
      <c r="E44" s="572" t="s">
        <v>136</v>
      </c>
      <c r="F44" s="573"/>
      <c r="G44" s="573"/>
      <c r="H44" s="571"/>
      <c r="I44" s="574" t="s">
        <v>112</v>
      </c>
      <c r="J44" s="575"/>
      <c r="K44" s="219" t="s">
        <v>113</v>
      </c>
      <c r="L44" s="220" t="s">
        <v>137</v>
      </c>
      <c r="M44" s="221" t="s">
        <v>114</v>
      </c>
      <c r="N44" s="222"/>
    </row>
    <row r="45" spans="1:14" ht="15.5" x14ac:dyDescent="0.35">
      <c r="A45" s="568"/>
      <c r="B45" s="223"/>
      <c r="C45" s="576"/>
      <c r="D45" s="577"/>
      <c r="E45" s="557"/>
      <c r="F45" s="552"/>
      <c r="G45" s="553"/>
      <c r="H45" s="224"/>
      <c r="I45" s="556"/>
      <c r="J45" s="553"/>
      <c r="K45" s="225"/>
      <c r="L45" s="225"/>
      <c r="M45" s="225"/>
      <c r="N45" s="225"/>
    </row>
    <row r="46" spans="1:14" ht="15.5" x14ac:dyDescent="0.35">
      <c r="A46" s="568"/>
      <c r="B46" s="223"/>
      <c r="C46" s="557"/>
      <c r="D46" s="553"/>
      <c r="E46" s="557"/>
      <c r="F46" s="552"/>
      <c r="G46" s="553"/>
      <c r="H46" s="224"/>
      <c r="I46" s="556"/>
      <c r="J46" s="553"/>
      <c r="K46" s="225"/>
      <c r="L46" s="225"/>
      <c r="M46" s="225"/>
      <c r="N46" s="225"/>
    </row>
    <row r="47" spans="1:14" ht="15.5" x14ac:dyDescent="0.35">
      <c r="A47" s="568"/>
      <c r="B47" s="223"/>
      <c r="C47" s="557"/>
      <c r="D47" s="553"/>
      <c r="E47" s="557"/>
      <c r="F47" s="552"/>
      <c r="G47" s="553"/>
      <c r="H47" s="224"/>
      <c r="I47" s="556"/>
      <c r="J47" s="553"/>
      <c r="K47" s="225"/>
      <c r="L47" s="225"/>
      <c r="M47" s="226"/>
      <c r="N47" s="225"/>
    </row>
    <row r="48" spans="1:14" ht="15.5" x14ac:dyDescent="0.35">
      <c r="A48" s="568"/>
      <c r="B48" s="223"/>
      <c r="C48" s="557"/>
      <c r="D48" s="553"/>
      <c r="E48" s="557"/>
      <c r="F48" s="552"/>
      <c r="G48" s="553"/>
      <c r="H48" s="224"/>
      <c r="I48" s="556"/>
      <c r="J48" s="553"/>
      <c r="K48" s="225"/>
      <c r="L48" s="225"/>
      <c r="M48" s="225"/>
      <c r="N48" s="225"/>
    </row>
    <row r="49" spans="1:14" ht="16" thickBot="1" x14ac:dyDescent="0.4">
      <c r="A49" s="569"/>
      <c r="B49" s="227"/>
      <c r="C49" s="558"/>
      <c r="D49" s="559"/>
      <c r="E49" s="558"/>
      <c r="F49" s="560"/>
      <c r="G49" s="560"/>
      <c r="H49" s="224"/>
      <c r="I49" s="561"/>
      <c r="J49" s="559"/>
      <c r="K49" s="228"/>
      <c r="L49" s="226"/>
      <c r="M49" s="226"/>
      <c r="N49" s="225"/>
    </row>
    <row r="50" spans="1:14" ht="24" customHeight="1" thickBot="1" x14ac:dyDescent="0.4">
      <c r="A50" s="229" t="s">
        <v>138</v>
      </c>
      <c r="B50" s="230" t="s">
        <v>132</v>
      </c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3"/>
    </row>
    <row r="51" spans="1:14" ht="25.5" customHeight="1" x14ac:dyDescent="0.35">
      <c r="A51" s="231" t="s">
        <v>115</v>
      </c>
      <c r="B51" s="562" t="s">
        <v>116</v>
      </c>
      <c r="C51" s="552"/>
      <c r="D51" s="553"/>
      <c r="E51" s="563" t="s">
        <v>117</v>
      </c>
      <c r="F51" s="552"/>
      <c r="G51" s="552"/>
      <c r="H51" s="552"/>
      <c r="I51" s="553"/>
      <c r="J51" s="232" t="s">
        <v>118</v>
      </c>
      <c r="K51" s="233" t="s">
        <v>139</v>
      </c>
      <c r="L51" s="233"/>
      <c r="M51" s="233" t="s">
        <v>113</v>
      </c>
      <c r="N51" s="177" t="s">
        <v>119</v>
      </c>
    </row>
    <row r="52" spans="1:14" ht="18" customHeight="1" x14ac:dyDescent="0.35">
      <c r="A52" s="231" t="s">
        <v>120</v>
      </c>
      <c r="B52" s="551"/>
      <c r="C52" s="552"/>
      <c r="D52" s="553"/>
      <c r="E52" s="551"/>
      <c r="F52" s="552"/>
      <c r="G52" s="552"/>
      <c r="H52" s="552"/>
      <c r="I52" s="553"/>
      <c r="J52" s="234"/>
      <c r="K52" s="235"/>
      <c r="L52" s="235"/>
      <c r="M52" s="225"/>
      <c r="N52" s="225"/>
    </row>
    <row r="53" spans="1:14" ht="15.5" x14ac:dyDescent="0.35">
      <c r="A53" s="231" t="s">
        <v>121</v>
      </c>
      <c r="B53" s="551"/>
      <c r="C53" s="552"/>
      <c r="D53" s="553"/>
      <c r="E53" s="551"/>
      <c r="F53" s="552"/>
      <c r="G53" s="552"/>
      <c r="H53" s="552"/>
      <c r="I53" s="553"/>
      <c r="J53" s="234"/>
      <c r="K53" s="235"/>
      <c r="L53" s="235"/>
      <c r="M53" s="225"/>
      <c r="N53" s="225"/>
    </row>
    <row r="54" spans="1:14" ht="15.5" x14ac:dyDescent="0.35">
      <c r="A54" s="231" t="s">
        <v>122</v>
      </c>
      <c r="B54" s="551"/>
      <c r="C54" s="552"/>
      <c r="D54" s="553"/>
      <c r="E54" s="551"/>
      <c r="F54" s="552"/>
      <c r="G54" s="552"/>
      <c r="H54" s="552"/>
      <c r="I54" s="553"/>
      <c r="J54" s="234"/>
      <c r="K54" s="5"/>
      <c r="L54" s="5"/>
      <c r="M54" s="5"/>
      <c r="N54" s="5"/>
    </row>
    <row r="55" spans="1:14" ht="15.5" x14ac:dyDescent="0.35">
      <c r="A55" s="231" t="s">
        <v>123</v>
      </c>
      <c r="B55" s="551"/>
      <c r="C55" s="552"/>
      <c r="D55" s="553"/>
      <c r="E55" s="551"/>
      <c r="F55" s="552"/>
      <c r="G55" s="552"/>
      <c r="H55" s="552"/>
      <c r="I55" s="553"/>
      <c r="J55" s="234"/>
      <c r="K55" s="5"/>
      <c r="L55" s="5"/>
      <c r="M55" s="5"/>
      <c r="N55" s="5"/>
    </row>
    <row r="56" spans="1:14" ht="15.5" x14ac:dyDescent="0.35">
      <c r="A56" s="231" t="s">
        <v>124</v>
      </c>
      <c r="B56" s="551"/>
      <c r="C56" s="552"/>
      <c r="D56" s="553"/>
      <c r="E56" s="554"/>
      <c r="F56" s="552"/>
      <c r="G56" s="552"/>
      <c r="H56" s="552"/>
      <c r="I56" s="553"/>
      <c r="J56" s="236"/>
      <c r="K56" s="5"/>
      <c r="L56" s="5"/>
      <c r="M56" s="5"/>
      <c r="N56" s="5"/>
    </row>
    <row r="57" spans="1:14" x14ac:dyDescent="0.35">
      <c r="A57" s="231" t="s">
        <v>125</v>
      </c>
      <c r="B57" s="555"/>
      <c r="C57" s="552"/>
      <c r="D57" s="553"/>
      <c r="E57" s="555"/>
      <c r="F57" s="552"/>
      <c r="G57" s="552"/>
      <c r="H57" s="552"/>
      <c r="I57" s="553"/>
      <c r="J57" s="237"/>
      <c r="K57" s="5"/>
      <c r="L57" s="5"/>
      <c r="M57" s="5"/>
      <c r="N57" s="5"/>
    </row>
    <row r="58" spans="1:14" x14ac:dyDescent="0.35">
      <c r="A58" s="238" t="s">
        <v>126</v>
      </c>
      <c r="B58" s="555"/>
      <c r="C58" s="552"/>
      <c r="D58" s="553"/>
      <c r="E58" s="555"/>
      <c r="F58" s="552"/>
      <c r="G58" s="552"/>
      <c r="H58" s="552"/>
      <c r="I58" s="553"/>
      <c r="J58" s="237"/>
      <c r="K58" s="5"/>
      <c r="L58" s="5"/>
      <c r="M58" s="5"/>
      <c r="N58" s="5"/>
    </row>
    <row r="59" spans="1:14" ht="15.5" x14ac:dyDescent="0.35">
      <c r="A59" s="239"/>
      <c r="B59" s="551"/>
      <c r="C59" s="552"/>
      <c r="D59" s="553"/>
      <c r="E59" s="551"/>
      <c r="F59" s="552"/>
      <c r="G59" s="552"/>
      <c r="H59" s="552"/>
      <c r="I59" s="553"/>
      <c r="J59" s="234"/>
      <c r="K59" s="5"/>
      <c r="L59" s="5"/>
      <c r="M59" s="5"/>
      <c r="N59" s="5"/>
    </row>
    <row r="60" spans="1:14" ht="15.5" x14ac:dyDescent="0.35">
      <c r="A60" s="165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5.5" x14ac:dyDescent="0.35">
      <c r="A61" s="165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5.5" x14ac:dyDescent="0.35">
      <c r="A62" s="165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5.5" x14ac:dyDescent="0.35">
      <c r="A63" s="165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5.5" x14ac:dyDescent="0.35">
      <c r="A64" s="165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5.5" x14ac:dyDescent="0.35">
      <c r="A65" s="165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5.5" x14ac:dyDescent="0.35">
      <c r="A66" s="165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5.5" x14ac:dyDescent="0.35">
      <c r="A67" s="165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5.5" x14ac:dyDescent="0.35">
      <c r="A68" s="165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5.5" x14ac:dyDescent="0.35">
      <c r="A69" s="165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5.5" x14ac:dyDescent="0.35">
      <c r="A70" s="165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5.5" x14ac:dyDescent="0.35">
      <c r="A71" s="165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5.5" x14ac:dyDescent="0.35">
      <c r="A72" s="165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5.5" x14ac:dyDescent="0.35">
      <c r="A73" s="165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5.5" x14ac:dyDescent="0.35">
      <c r="A74" s="165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5.5" x14ac:dyDescent="0.35">
      <c r="A75" s="165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5.5" x14ac:dyDescent="0.35">
      <c r="A76" s="165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5.5" x14ac:dyDescent="0.35">
      <c r="A77" s="165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5.5" x14ac:dyDescent="0.35">
      <c r="A78" s="165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5.5" x14ac:dyDescent="0.35">
      <c r="A79" s="165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5.5" x14ac:dyDescent="0.35">
      <c r="A80" s="165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5.5" x14ac:dyDescent="0.35">
      <c r="A81" s="165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5.5" x14ac:dyDescent="0.35">
      <c r="A82" s="165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15.5" x14ac:dyDescent="0.35">
      <c r="A83" s="165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5.5" x14ac:dyDescent="0.35">
      <c r="A84" s="165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5.5" x14ac:dyDescent="0.35">
      <c r="A85" s="16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ht="15.5" x14ac:dyDescent="0.35">
      <c r="A86" s="165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5.5" x14ac:dyDescent="0.35">
      <c r="A87" s="165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5.5" x14ac:dyDescent="0.35">
      <c r="A88" s="165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5.5" x14ac:dyDescent="0.35">
      <c r="A89" s="165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5.5" x14ac:dyDescent="0.35">
      <c r="A90" s="165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ht="15.5" x14ac:dyDescent="0.35">
      <c r="A91" s="165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ht="15.5" x14ac:dyDescent="0.35">
      <c r="A92" s="165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ht="15.5" x14ac:dyDescent="0.35">
      <c r="A93" s="165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15.5" x14ac:dyDescent="0.35">
      <c r="A94" s="165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ht="15.5" x14ac:dyDescent="0.35">
      <c r="A95" s="165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ht="15.5" x14ac:dyDescent="0.35">
      <c r="A96" s="165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ht="15.5" x14ac:dyDescent="0.35">
      <c r="A97" s="165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ht="15.5" x14ac:dyDescent="0.35">
      <c r="A98" s="165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ht="15.5" x14ac:dyDescent="0.35">
      <c r="A99" s="165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ht="15.5" x14ac:dyDescent="0.35">
      <c r="A100" s="165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1:14" ht="15.5" x14ac:dyDescent="0.35">
      <c r="A101" s="165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ht="15.5" x14ac:dyDescent="0.35">
      <c r="A102" s="165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1:14" ht="15.5" x14ac:dyDescent="0.35">
      <c r="A103" s="165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ht="15.5" x14ac:dyDescent="0.35">
      <c r="A104" s="165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1:14" ht="15.5" x14ac:dyDescent="0.35">
      <c r="A105" s="165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1:14" ht="15.5" x14ac:dyDescent="0.35">
      <c r="A106" s="165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ht="15.5" x14ac:dyDescent="0.35">
      <c r="A107" s="165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ht="15.5" x14ac:dyDescent="0.35">
      <c r="A108" s="165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ht="15.5" x14ac:dyDescent="0.35">
      <c r="A109" s="165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ht="15.5" x14ac:dyDescent="0.35">
      <c r="A110" s="165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ht="15.5" x14ac:dyDescent="0.35">
      <c r="A111" s="165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ht="15.5" x14ac:dyDescent="0.35">
      <c r="A112" s="165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ht="15.5" x14ac:dyDescent="0.35">
      <c r="A113" s="165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ht="15.5" x14ac:dyDescent="0.35">
      <c r="A114" s="165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ht="15.5" x14ac:dyDescent="0.35">
      <c r="A115" s="165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ht="15.5" x14ac:dyDescent="0.35">
      <c r="A116" s="165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ht="15.5" x14ac:dyDescent="0.35">
      <c r="A117" s="165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ht="15.5" x14ac:dyDescent="0.35">
      <c r="A118" s="165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ht="15.5" x14ac:dyDescent="0.35">
      <c r="A119" s="165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ht="15.5" x14ac:dyDescent="0.35">
      <c r="A120" s="165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ht="15.5" x14ac:dyDescent="0.35">
      <c r="A121" s="165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ht="15.5" x14ac:dyDescent="0.35">
      <c r="A122" s="165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ht="15.5" x14ac:dyDescent="0.35">
      <c r="A123" s="165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ht="15.5" x14ac:dyDescent="0.35">
      <c r="A124" s="165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ht="15.5" x14ac:dyDescent="0.35">
      <c r="A125" s="165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ht="15.5" x14ac:dyDescent="0.35">
      <c r="A126" s="165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ht="15.5" x14ac:dyDescent="0.35">
      <c r="A127" s="165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ht="15.5" x14ac:dyDescent="0.35">
      <c r="A128" s="165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ht="15.5" x14ac:dyDescent="0.35">
      <c r="A129" s="165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ht="15.5" x14ac:dyDescent="0.35">
      <c r="A130" s="165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ht="15.5" x14ac:dyDescent="0.35">
      <c r="A131" s="165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ht="15.5" x14ac:dyDescent="0.35">
      <c r="A132" s="165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ht="15.5" x14ac:dyDescent="0.35">
      <c r="A133" s="165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ht="15.5" x14ac:dyDescent="0.35">
      <c r="A134" s="165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ht="15.5" x14ac:dyDescent="0.35">
      <c r="A135" s="165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ht="15.5" x14ac:dyDescent="0.35">
      <c r="A136" s="165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ht="15.5" x14ac:dyDescent="0.35">
      <c r="A137" s="165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ht="15.5" x14ac:dyDescent="0.35">
      <c r="A138" s="165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ht="15.5" x14ac:dyDescent="0.35">
      <c r="A139" s="165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ht="15.5" x14ac:dyDescent="0.35">
      <c r="A140" s="165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ht="15.5" x14ac:dyDescent="0.35">
      <c r="A141" s="165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ht="15.5" x14ac:dyDescent="0.35">
      <c r="A142" s="165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ht="15.5" x14ac:dyDescent="0.35">
      <c r="A143" s="165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ht="15.5" x14ac:dyDescent="0.35">
      <c r="A144" s="165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ht="15.5" x14ac:dyDescent="0.35">
      <c r="A145" s="165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ht="15.5" x14ac:dyDescent="0.35">
      <c r="A146" s="165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ht="15.5" x14ac:dyDescent="0.35">
      <c r="A147" s="165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ht="15.5" x14ac:dyDescent="0.35">
      <c r="A148" s="165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ht="15.5" x14ac:dyDescent="0.35">
      <c r="A149" s="165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ht="15.5" x14ac:dyDescent="0.35">
      <c r="A150" s="165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ht="15.5" x14ac:dyDescent="0.35">
      <c r="A151" s="165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ht="15.5" x14ac:dyDescent="0.35">
      <c r="A152" s="165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ht="15.5" x14ac:dyDescent="0.35">
      <c r="A153" s="165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ht="15.5" x14ac:dyDescent="0.35">
      <c r="A154" s="165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ht="15.5" x14ac:dyDescent="0.35">
      <c r="A155" s="165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ht="15.5" x14ac:dyDescent="0.35">
      <c r="A156" s="165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ht="15.5" x14ac:dyDescent="0.35">
      <c r="A157" s="165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ht="15.5" x14ac:dyDescent="0.35">
      <c r="A158" s="165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ht="15.5" x14ac:dyDescent="0.35">
      <c r="A159" s="165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ht="15.5" x14ac:dyDescent="0.35">
      <c r="A160" s="165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ht="15.5" x14ac:dyDescent="0.35">
      <c r="A161" s="165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ht="15.5" x14ac:dyDescent="0.35">
      <c r="A162" s="165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ht="15.5" x14ac:dyDescent="0.35">
      <c r="A163" s="165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ht="15.5" x14ac:dyDescent="0.35">
      <c r="A164" s="165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ht="15.5" x14ac:dyDescent="0.35">
      <c r="A165" s="165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1:14" ht="15.5" x14ac:dyDescent="0.35">
      <c r="A166" s="165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1:14" ht="15.5" x14ac:dyDescent="0.35">
      <c r="A167" s="165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1:14" ht="15.5" x14ac:dyDescent="0.35">
      <c r="A168" s="165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ht="15.5" x14ac:dyDescent="0.35">
      <c r="A169" s="165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ht="15.5" x14ac:dyDescent="0.35">
      <c r="A170" s="165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ht="15.5" x14ac:dyDescent="0.35">
      <c r="A171" s="165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ht="15.5" x14ac:dyDescent="0.35">
      <c r="A172" s="165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ht="15.5" x14ac:dyDescent="0.35">
      <c r="A173" s="165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ht="15.5" x14ac:dyDescent="0.35">
      <c r="A174" s="165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ht="15.5" x14ac:dyDescent="0.35">
      <c r="A175" s="165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ht="15.5" x14ac:dyDescent="0.35">
      <c r="A176" s="165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1:14" ht="15.5" x14ac:dyDescent="0.35">
      <c r="A177" s="165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1:14" ht="15.5" x14ac:dyDescent="0.35">
      <c r="A178" s="165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1:14" ht="15.5" x14ac:dyDescent="0.35">
      <c r="A179" s="165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1:14" ht="15.5" x14ac:dyDescent="0.35">
      <c r="A180" s="165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1:14" ht="15.5" x14ac:dyDescent="0.35">
      <c r="A181" s="165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1:14" ht="15.5" x14ac:dyDescent="0.35">
      <c r="A182" s="165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1:14" ht="15.5" x14ac:dyDescent="0.35">
      <c r="A183" s="165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1:14" ht="15.5" x14ac:dyDescent="0.35">
      <c r="A184" s="165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1:14" ht="15.5" x14ac:dyDescent="0.35">
      <c r="A185" s="165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1:14" ht="15.5" x14ac:dyDescent="0.35">
      <c r="A186" s="165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1:14" ht="15.5" x14ac:dyDescent="0.35">
      <c r="A187" s="165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1:14" ht="15.5" x14ac:dyDescent="0.35">
      <c r="A188" s="165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1:14" ht="15.5" x14ac:dyDescent="0.35">
      <c r="A189" s="165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1:14" ht="15.5" x14ac:dyDescent="0.35">
      <c r="A190" s="165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1:14" ht="15.5" x14ac:dyDescent="0.35">
      <c r="A191" s="165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1:14" ht="15.5" x14ac:dyDescent="0.35">
      <c r="A192" s="165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1:14" ht="15.5" x14ac:dyDescent="0.35">
      <c r="A193" s="165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1:14" ht="15.5" x14ac:dyDescent="0.35">
      <c r="A194" s="165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1:14" ht="15.5" x14ac:dyDescent="0.35">
      <c r="A195" s="165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1:14" ht="15.5" x14ac:dyDescent="0.35">
      <c r="A196" s="165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1:14" ht="15.5" x14ac:dyDescent="0.35">
      <c r="A197" s="165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1:14" ht="15.5" x14ac:dyDescent="0.35">
      <c r="A198" s="165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1:14" ht="15.5" x14ac:dyDescent="0.35">
      <c r="A199" s="165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1:14" ht="15.5" x14ac:dyDescent="0.35">
      <c r="A200" s="165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1:14" ht="15.5" x14ac:dyDescent="0.35">
      <c r="A201" s="165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1:14" ht="15.5" x14ac:dyDescent="0.35">
      <c r="A202" s="165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1:14" ht="15.5" x14ac:dyDescent="0.35">
      <c r="A203" s="165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1:14" ht="15.5" x14ac:dyDescent="0.35">
      <c r="A204" s="165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1:14" ht="15.5" x14ac:dyDescent="0.35">
      <c r="A205" s="165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1:14" ht="15.5" x14ac:dyDescent="0.35">
      <c r="A206" s="165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1:14" ht="15.5" x14ac:dyDescent="0.35">
      <c r="A207" s="165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1:14" ht="15.5" x14ac:dyDescent="0.35">
      <c r="A208" s="165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1:14" ht="15.5" x14ac:dyDescent="0.35">
      <c r="A209" s="165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1:14" ht="15.5" x14ac:dyDescent="0.35">
      <c r="A210" s="165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1:14" ht="15.5" x14ac:dyDescent="0.35">
      <c r="A211" s="165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1:14" ht="15.5" x14ac:dyDescent="0.35">
      <c r="A212" s="165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1:14" ht="15.5" x14ac:dyDescent="0.35">
      <c r="A213" s="165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1:14" ht="15.5" x14ac:dyDescent="0.35">
      <c r="A214" s="165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1:14" ht="15.5" x14ac:dyDescent="0.35">
      <c r="A215" s="165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1:14" ht="15.5" x14ac:dyDescent="0.35">
      <c r="A216" s="165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1:14" ht="15.5" x14ac:dyDescent="0.35">
      <c r="A217" s="165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1:14" ht="15.5" x14ac:dyDescent="0.35">
      <c r="A218" s="165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1:14" ht="15.5" x14ac:dyDescent="0.35">
      <c r="A219" s="165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1:14" ht="15.5" x14ac:dyDescent="0.35">
      <c r="A220" s="165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1:14" ht="15.5" x14ac:dyDescent="0.35">
      <c r="A221" s="165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1:14" ht="15.5" x14ac:dyDescent="0.35">
      <c r="A222" s="165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4" ht="15.5" x14ac:dyDescent="0.35">
      <c r="A223" s="165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4" ht="15.5" x14ac:dyDescent="0.35">
      <c r="A224" s="165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1:14" ht="15.5" x14ac:dyDescent="0.35">
      <c r="A225" s="165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1:14" ht="15.5" x14ac:dyDescent="0.35">
      <c r="A226" s="165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1:14" ht="15.5" x14ac:dyDescent="0.35">
      <c r="A227" s="165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4" ht="15.5" x14ac:dyDescent="0.35">
      <c r="A228" s="165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1:14" ht="15.5" x14ac:dyDescent="0.35">
      <c r="A229" s="165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4" ht="15.5" x14ac:dyDescent="0.35">
      <c r="A230" s="165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1:14" ht="15.5" x14ac:dyDescent="0.35">
      <c r="A231" s="165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1:14" ht="15.5" x14ac:dyDescent="0.35">
      <c r="A232" s="165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1:14" ht="15.5" x14ac:dyDescent="0.35">
      <c r="A233" s="165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1:14" ht="15.5" x14ac:dyDescent="0.35">
      <c r="A234" s="165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1:14" ht="15.5" x14ac:dyDescent="0.35">
      <c r="A235" s="165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1:14" ht="15.5" x14ac:dyDescent="0.35">
      <c r="A236" s="165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1:14" ht="15.5" x14ac:dyDescent="0.35">
      <c r="A237" s="165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1:14" ht="15.5" x14ac:dyDescent="0.35">
      <c r="A238" s="165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14" ht="15.5" x14ac:dyDescent="0.35">
      <c r="A239" s="165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1:14" ht="15.5" x14ac:dyDescent="0.35">
      <c r="A240" s="165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1:14" ht="15.5" x14ac:dyDescent="0.35">
      <c r="A241" s="165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1:14" ht="15.5" x14ac:dyDescent="0.35">
      <c r="A242" s="165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1:14" ht="15.5" x14ac:dyDescent="0.35">
      <c r="A243" s="165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1:14" ht="15.5" x14ac:dyDescent="0.35">
      <c r="A244" s="165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1:14" ht="15.5" x14ac:dyDescent="0.35">
      <c r="A245" s="165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1:14" ht="15.5" x14ac:dyDescent="0.35">
      <c r="A246" s="165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1:14" ht="15.5" x14ac:dyDescent="0.35">
      <c r="A247" s="165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1:14" ht="15.5" x14ac:dyDescent="0.35">
      <c r="A248" s="165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1:14" ht="15.5" x14ac:dyDescent="0.35">
      <c r="A249" s="165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1:14" ht="15.5" x14ac:dyDescent="0.35">
      <c r="A250" s="165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1:14" ht="15.5" x14ac:dyDescent="0.35">
      <c r="A251" s="165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1:14" ht="15.5" x14ac:dyDescent="0.35">
      <c r="A252" s="165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1:14" ht="15.5" x14ac:dyDescent="0.35">
      <c r="A253" s="165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1:14" ht="15.5" x14ac:dyDescent="0.35">
      <c r="A254" s="165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1:14" ht="15.5" x14ac:dyDescent="0.35">
      <c r="A255" s="165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1:14" ht="15.5" x14ac:dyDescent="0.35">
      <c r="A256" s="165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1:14" ht="15.5" x14ac:dyDescent="0.35">
      <c r="A257" s="165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1:14" ht="15.5" x14ac:dyDescent="0.35">
      <c r="A258" s="165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1:14" ht="15.5" x14ac:dyDescent="0.35">
      <c r="A259" s="165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1:14" ht="15.5" x14ac:dyDescent="0.35">
      <c r="A260" s="165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1:14" ht="15.5" x14ac:dyDescent="0.35">
      <c r="A261" s="165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1:14" ht="15.5" x14ac:dyDescent="0.35">
      <c r="A262" s="165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1:14" ht="15.5" x14ac:dyDescent="0.35">
      <c r="A263" s="165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1:14" ht="15.5" x14ac:dyDescent="0.35">
      <c r="A264" s="165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1:14" ht="15.5" x14ac:dyDescent="0.35">
      <c r="A265" s="165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1:14" ht="15.5" x14ac:dyDescent="0.35">
      <c r="A266" s="165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1:14" ht="15.5" x14ac:dyDescent="0.35">
      <c r="A267" s="165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1:14" ht="15.5" x14ac:dyDescent="0.35">
      <c r="A268" s="165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1:14" ht="15.5" x14ac:dyDescent="0.35">
      <c r="A269" s="165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1:14" ht="15.5" x14ac:dyDescent="0.35">
      <c r="A270" s="165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1:14" ht="15.5" x14ac:dyDescent="0.35">
      <c r="A271" s="165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ht="15.5" x14ac:dyDescent="0.35">
      <c r="A272" s="165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1:14" ht="15.5" x14ac:dyDescent="0.35">
      <c r="A273" s="165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4" ht="15.5" x14ac:dyDescent="0.35">
      <c r="A274" s="165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1:14" ht="15.5" x14ac:dyDescent="0.35">
      <c r="A275" s="165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1:14" ht="15.5" x14ac:dyDescent="0.35">
      <c r="A276" s="165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1:14" ht="15.5" x14ac:dyDescent="0.35">
      <c r="A277" s="165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1:14" ht="15.5" x14ac:dyDescent="0.35">
      <c r="A278" s="165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1:14" ht="15.5" x14ac:dyDescent="0.35">
      <c r="A279" s="165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1:14" ht="15.5" x14ac:dyDescent="0.35">
      <c r="A280" s="165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1:14" ht="15.5" x14ac:dyDescent="0.35">
      <c r="A281" s="165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1:14" ht="15.5" x14ac:dyDescent="0.35">
      <c r="A282" s="165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1:14" ht="15.5" x14ac:dyDescent="0.35">
      <c r="A283" s="165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1:14" ht="15.5" x14ac:dyDescent="0.35">
      <c r="A284" s="165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1:14" ht="15.5" x14ac:dyDescent="0.35">
      <c r="A285" s="165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1:14" ht="15.5" x14ac:dyDescent="0.35">
      <c r="A286" s="165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1:14" ht="15.5" x14ac:dyDescent="0.35">
      <c r="A287" s="165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1:14" ht="15.5" x14ac:dyDescent="0.35">
      <c r="A288" s="165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1:14" ht="15.5" x14ac:dyDescent="0.35">
      <c r="A289" s="165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1:14" ht="15.5" x14ac:dyDescent="0.35">
      <c r="A290" s="165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1:14" ht="15.5" x14ac:dyDescent="0.35">
      <c r="A291" s="165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1:14" ht="15.5" x14ac:dyDescent="0.35">
      <c r="A292" s="165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1:14" ht="15.5" x14ac:dyDescent="0.35">
      <c r="A293" s="165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1:14" ht="15.5" x14ac:dyDescent="0.35">
      <c r="A294" s="165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1:14" ht="15.5" x14ac:dyDescent="0.35">
      <c r="A295" s="165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4" ht="15.5" x14ac:dyDescent="0.35">
      <c r="A296" s="165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4" ht="15.5" x14ac:dyDescent="0.35">
      <c r="A297" s="165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4" ht="15.5" x14ac:dyDescent="0.35">
      <c r="A298" s="165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1:14" ht="15.5" x14ac:dyDescent="0.35">
      <c r="A299" s="165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1:14" ht="15.5" x14ac:dyDescent="0.35">
      <c r="A300" s="165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1:14" ht="15.5" x14ac:dyDescent="0.35">
      <c r="A301" s="165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1:14" ht="15.5" x14ac:dyDescent="0.35">
      <c r="A302" s="165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1:14" ht="15.5" x14ac:dyDescent="0.35">
      <c r="A303" s="165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1:14" ht="15.5" x14ac:dyDescent="0.35">
      <c r="A304" s="165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1:14" ht="15.5" x14ac:dyDescent="0.35">
      <c r="A305" s="165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1:14" ht="15.5" x14ac:dyDescent="0.35">
      <c r="A306" s="165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1:14" ht="15.5" x14ac:dyDescent="0.35">
      <c r="A307" s="165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1:14" ht="15.5" x14ac:dyDescent="0.35">
      <c r="A308" s="165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1:14" ht="15.5" x14ac:dyDescent="0.35">
      <c r="A309" s="165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1:14" ht="15.5" x14ac:dyDescent="0.35">
      <c r="A310" s="165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1:14" ht="15.5" x14ac:dyDescent="0.35">
      <c r="A311" s="165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1:14" ht="15.5" x14ac:dyDescent="0.35">
      <c r="A312" s="165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1:14" ht="15.5" x14ac:dyDescent="0.35">
      <c r="A313" s="165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1:14" ht="15.5" x14ac:dyDescent="0.35">
      <c r="A314" s="165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1:14" ht="15.5" x14ac:dyDescent="0.35">
      <c r="A315" s="165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4" ht="15.5" x14ac:dyDescent="0.35">
      <c r="A316" s="165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1:14" ht="15.5" x14ac:dyDescent="0.35">
      <c r="A317" s="165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4" ht="15.5" x14ac:dyDescent="0.35">
      <c r="A318" s="165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1:14" ht="15.5" x14ac:dyDescent="0.35">
      <c r="A319" s="165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1:14" ht="15.5" x14ac:dyDescent="0.35">
      <c r="A320" s="165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1:14" ht="15.5" x14ac:dyDescent="0.35">
      <c r="A321" s="165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1:14" ht="15.5" x14ac:dyDescent="0.35">
      <c r="A322" s="165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1:14" ht="15.5" x14ac:dyDescent="0.35">
      <c r="A323" s="165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1:14" ht="15.5" x14ac:dyDescent="0.35">
      <c r="A324" s="165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1:14" ht="15.5" x14ac:dyDescent="0.35">
      <c r="A325" s="165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1:14" ht="15.5" x14ac:dyDescent="0.35">
      <c r="A326" s="165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1:14" ht="15.5" x14ac:dyDescent="0.35">
      <c r="A327" s="165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1:14" ht="15.5" x14ac:dyDescent="0.35">
      <c r="A328" s="165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1:14" ht="15.5" x14ac:dyDescent="0.35">
      <c r="A329" s="165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1:14" ht="15.5" x14ac:dyDescent="0.35">
      <c r="A330" s="165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1:14" ht="15.5" x14ac:dyDescent="0.35">
      <c r="A331" s="165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1:14" ht="15.5" x14ac:dyDescent="0.35">
      <c r="A332" s="165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1:14" ht="15.5" x14ac:dyDescent="0.35">
      <c r="A333" s="165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1:14" ht="15.5" x14ac:dyDescent="0.35">
      <c r="A334" s="165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1:14" ht="15.5" x14ac:dyDescent="0.35">
      <c r="A335" s="165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1:14" ht="15.5" x14ac:dyDescent="0.35">
      <c r="A336" s="165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1:14" ht="15.5" x14ac:dyDescent="0.35">
      <c r="A337" s="165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1:14" ht="15.5" x14ac:dyDescent="0.35">
      <c r="A338" s="165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1:14" ht="15.5" x14ac:dyDescent="0.35">
      <c r="A339" s="165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1:14" ht="15.5" x14ac:dyDescent="0.35">
      <c r="A340" s="165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1:14" ht="15.5" x14ac:dyDescent="0.35">
      <c r="A341" s="165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1:14" ht="15.5" x14ac:dyDescent="0.35">
      <c r="A342" s="165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1:14" ht="15.5" x14ac:dyDescent="0.35">
      <c r="A343" s="165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1:14" ht="15.5" x14ac:dyDescent="0.35">
      <c r="A344" s="165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1:14" ht="15.5" x14ac:dyDescent="0.35">
      <c r="A345" s="165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1:14" ht="15.5" x14ac:dyDescent="0.35">
      <c r="A346" s="165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1:14" ht="15.5" x14ac:dyDescent="0.35">
      <c r="A347" s="165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1:14" ht="15.5" x14ac:dyDescent="0.35">
      <c r="A348" s="165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1:14" ht="15.5" x14ac:dyDescent="0.35">
      <c r="A349" s="165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1:14" ht="15.5" x14ac:dyDescent="0.35">
      <c r="A350" s="165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1:14" ht="15.5" x14ac:dyDescent="0.35">
      <c r="A351" s="165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1:14" ht="15.5" x14ac:dyDescent="0.35">
      <c r="A352" s="165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1:14" ht="15.5" x14ac:dyDescent="0.35">
      <c r="A353" s="165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1:14" ht="15.5" x14ac:dyDescent="0.35">
      <c r="A354" s="165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1:14" ht="15.5" x14ac:dyDescent="0.35">
      <c r="A355" s="165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1:14" ht="15.5" x14ac:dyDescent="0.35">
      <c r="A356" s="165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1:14" ht="15.5" x14ac:dyDescent="0.35">
      <c r="A357" s="165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1:14" ht="15.5" x14ac:dyDescent="0.35">
      <c r="A358" s="165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1:14" ht="15.5" x14ac:dyDescent="0.35">
      <c r="A359" s="165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4" ht="15.5" x14ac:dyDescent="0.35">
      <c r="A360" s="165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1:14" ht="15.5" x14ac:dyDescent="0.35">
      <c r="A361" s="165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4" ht="15.5" x14ac:dyDescent="0.35">
      <c r="A362" s="165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1:14" ht="15.5" x14ac:dyDescent="0.35">
      <c r="A363" s="165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1:14" ht="15.5" x14ac:dyDescent="0.35">
      <c r="A364" s="165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1:14" ht="15.5" x14ac:dyDescent="0.35">
      <c r="A365" s="165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1:14" ht="15.5" x14ac:dyDescent="0.35">
      <c r="A366" s="165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1:14" ht="15.5" x14ac:dyDescent="0.35">
      <c r="A367" s="165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1:14" ht="15.5" x14ac:dyDescent="0.35">
      <c r="A368" s="165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1:14" ht="15.5" x14ac:dyDescent="0.35">
      <c r="A369" s="165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1:14" ht="15.5" x14ac:dyDescent="0.35">
      <c r="A370" s="165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1:14" ht="15.5" x14ac:dyDescent="0.35">
      <c r="A371" s="165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1:14" ht="15.5" x14ac:dyDescent="0.35">
      <c r="A372" s="165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1:14" ht="15.5" x14ac:dyDescent="0.35">
      <c r="A373" s="165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1:14" ht="15.5" x14ac:dyDescent="0.35">
      <c r="A374" s="165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1:14" ht="15.5" x14ac:dyDescent="0.35">
      <c r="A375" s="165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1:14" ht="15.5" x14ac:dyDescent="0.35">
      <c r="A376" s="165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1:14" ht="15.5" x14ac:dyDescent="0.35">
      <c r="A377" s="165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1:14" ht="15.5" x14ac:dyDescent="0.35">
      <c r="A378" s="165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1:14" ht="15.5" x14ac:dyDescent="0.35">
      <c r="A379" s="165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1:14" ht="15.5" x14ac:dyDescent="0.35">
      <c r="A380" s="165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1:14" ht="15.5" x14ac:dyDescent="0.35">
      <c r="A381" s="165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1:14" ht="15.5" x14ac:dyDescent="0.35">
      <c r="A382" s="165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1:14" ht="15.5" x14ac:dyDescent="0.35">
      <c r="A383" s="165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1:14" ht="15.5" x14ac:dyDescent="0.35">
      <c r="A384" s="165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1:14" ht="15.5" x14ac:dyDescent="0.35">
      <c r="A385" s="165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1:14" ht="15.5" x14ac:dyDescent="0.35">
      <c r="A386" s="165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1:14" ht="15.5" x14ac:dyDescent="0.35">
      <c r="A387" s="165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1:14" ht="15.5" x14ac:dyDescent="0.35">
      <c r="A388" s="165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1:14" ht="15.5" x14ac:dyDescent="0.35">
      <c r="A389" s="165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1:14" ht="15.5" x14ac:dyDescent="0.35">
      <c r="A390" s="165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1:14" ht="15.5" x14ac:dyDescent="0.35">
      <c r="A391" s="165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1:14" ht="15.5" x14ac:dyDescent="0.35">
      <c r="A392" s="165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1:14" ht="15.5" x14ac:dyDescent="0.35">
      <c r="A393" s="165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1:14" ht="15.5" x14ac:dyDescent="0.35">
      <c r="A394" s="165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1:14" ht="15.5" x14ac:dyDescent="0.35">
      <c r="A395" s="165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1:14" ht="15.5" x14ac:dyDescent="0.35">
      <c r="A396" s="165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1:14" ht="15.5" x14ac:dyDescent="0.35">
      <c r="A397" s="165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1:14" ht="15.5" x14ac:dyDescent="0.35">
      <c r="A398" s="165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1:14" ht="15.5" x14ac:dyDescent="0.35">
      <c r="A399" s="165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1:14" ht="15.5" x14ac:dyDescent="0.35">
      <c r="A400" s="165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1:14" ht="15.5" x14ac:dyDescent="0.35">
      <c r="A401" s="165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1:14" ht="15.5" x14ac:dyDescent="0.35">
      <c r="A402" s="165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1:14" ht="15.5" x14ac:dyDescent="0.35">
      <c r="A403" s="165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4" ht="15.5" x14ac:dyDescent="0.35">
      <c r="A404" s="165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1:14" ht="15.5" x14ac:dyDescent="0.35">
      <c r="A405" s="165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4" ht="15.5" x14ac:dyDescent="0.35">
      <c r="A406" s="165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1:14" ht="15.5" x14ac:dyDescent="0.35">
      <c r="A407" s="165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1:14" ht="15.5" x14ac:dyDescent="0.35">
      <c r="A408" s="165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1:14" ht="15.5" x14ac:dyDescent="0.35">
      <c r="A409" s="165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1:14" ht="15.5" x14ac:dyDescent="0.35">
      <c r="A410" s="165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1:14" ht="15.5" x14ac:dyDescent="0.35">
      <c r="A411" s="165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1:14" ht="15.5" x14ac:dyDescent="0.35">
      <c r="A412" s="165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1:14" ht="15.5" x14ac:dyDescent="0.35">
      <c r="A413" s="165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1:14" ht="15.5" x14ac:dyDescent="0.35">
      <c r="A414" s="165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1:14" ht="15.5" x14ac:dyDescent="0.35">
      <c r="A415" s="165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1:14" ht="15.5" x14ac:dyDescent="0.35">
      <c r="A416" s="165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1:14" ht="15.5" x14ac:dyDescent="0.35">
      <c r="A417" s="165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1:14" ht="15.5" x14ac:dyDescent="0.35">
      <c r="A418" s="165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1:14" ht="15.5" x14ac:dyDescent="0.35">
      <c r="A419" s="165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1:14" ht="15.5" x14ac:dyDescent="0.35">
      <c r="A420" s="165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1:14" ht="15.5" x14ac:dyDescent="0.35">
      <c r="A421" s="165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1:14" ht="15.5" x14ac:dyDescent="0.35">
      <c r="A422" s="165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1:14" ht="15.5" x14ac:dyDescent="0.35">
      <c r="A423" s="165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1:14" ht="15.5" x14ac:dyDescent="0.35">
      <c r="A424" s="165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1:14" ht="15.5" x14ac:dyDescent="0.35">
      <c r="A425" s="165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1:14" ht="15.5" x14ac:dyDescent="0.35">
      <c r="A426" s="165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1:14" ht="15.5" x14ac:dyDescent="0.35">
      <c r="A427" s="165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1:14" ht="15.5" x14ac:dyDescent="0.35">
      <c r="A428" s="165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1:14" ht="15.5" x14ac:dyDescent="0.35">
      <c r="A429" s="165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1:14" ht="15.5" x14ac:dyDescent="0.35">
      <c r="A430" s="165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1:14" ht="15.5" x14ac:dyDescent="0.35">
      <c r="A431" s="165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1:14" ht="15.5" x14ac:dyDescent="0.35">
      <c r="A432" s="165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1:14" ht="15.5" x14ac:dyDescent="0.35">
      <c r="A433" s="165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1:14" ht="15.5" x14ac:dyDescent="0.35">
      <c r="A434" s="165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1:14" ht="15.5" x14ac:dyDescent="0.35">
      <c r="A435" s="165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1:14" ht="15.5" x14ac:dyDescent="0.35">
      <c r="A436" s="165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1:14" ht="15.5" x14ac:dyDescent="0.35">
      <c r="A437" s="165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1:14" ht="15.5" x14ac:dyDescent="0.35">
      <c r="A438" s="165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1:14" ht="15.5" x14ac:dyDescent="0.35">
      <c r="A439" s="165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1:14" ht="15.5" x14ac:dyDescent="0.35">
      <c r="A440" s="165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1:14" ht="15.5" x14ac:dyDescent="0.35">
      <c r="A441" s="165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1:14" ht="15.5" x14ac:dyDescent="0.35">
      <c r="A442" s="165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1:14" ht="15.5" x14ac:dyDescent="0.35">
      <c r="A443" s="165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1:14" ht="15.5" x14ac:dyDescent="0.35">
      <c r="A444" s="165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1:14" ht="15.5" x14ac:dyDescent="0.35">
      <c r="A445" s="165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1:14" ht="15.5" x14ac:dyDescent="0.35">
      <c r="A446" s="165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1:14" ht="15.5" x14ac:dyDescent="0.35">
      <c r="A447" s="165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ht="15.5" x14ac:dyDescent="0.35">
      <c r="A448" s="165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1:14" ht="15.5" x14ac:dyDescent="0.35">
      <c r="A449" s="165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4" ht="15.5" x14ac:dyDescent="0.35">
      <c r="A450" s="165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1:14" ht="15.5" x14ac:dyDescent="0.35">
      <c r="A451" s="165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1:14" ht="15.5" x14ac:dyDescent="0.35">
      <c r="A452" s="165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1:14" ht="15.5" x14ac:dyDescent="0.35">
      <c r="A453" s="165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1:14" ht="15.5" x14ac:dyDescent="0.35">
      <c r="A454" s="165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1:14" ht="15.5" x14ac:dyDescent="0.35">
      <c r="A455" s="165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1:14" ht="15.5" x14ac:dyDescent="0.35">
      <c r="A456" s="165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1:14" ht="15.5" x14ac:dyDescent="0.35">
      <c r="A457" s="165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1:14" ht="15.5" x14ac:dyDescent="0.35">
      <c r="A458" s="165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1:14" ht="15.5" x14ac:dyDescent="0.35">
      <c r="A459" s="165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1:14" ht="15.5" x14ac:dyDescent="0.35">
      <c r="A460" s="165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1:14" ht="15.5" x14ac:dyDescent="0.35">
      <c r="A461" s="165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1:14" ht="15.5" x14ac:dyDescent="0.35">
      <c r="A462" s="165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1:14" ht="15.5" x14ac:dyDescent="0.35">
      <c r="A463" s="165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1:14" ht="15.5" x14ac:dyDescent="0.35">
      <c r="A464" s="165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1:14" ht="15.5" x14ac:dyDescent="0.35">
      <c r="A465" s="165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1:14" ht="15.5" x14ac:dyDescent="0.35">
      <c r="A466" s="165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1:14" ht="15.5" x14ac:dyDescent="0.35">
      <c r="A467" s="165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1:14" ht="15.5" x14ac:dyDescent="0.35">
      <c r="A468" s="165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1:14" ht="15.5" x14ac:dyDescent="0.35">
      <c r="A469" s="165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1:14" ht="15.5" x14ac:dyDescent="0.35">
      <c r="A470" s="165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1:14" ht="15.5" x14ac:dyDescent="0.35">
      <c r="A471" s="165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1:14" ht="15.5" x14ac:dyDescent="0.35">
      <c r="A472" s="165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1:14" ht="15.5" x14ac:dyDescent="0.35">
      <c r="A473" s="165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1:14" ht="15.5" x14ac:dyDescent="0.35">
      <c r="A474" s="165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1:14" ht="15.5" x14ac:dyDescent="0.35">
      <c r="A475" s="165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1:14" ht="15.5" x14ac:dyDescent="0.35">
      <c r="A476" s="165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1:14" ht="15.5" x14ac:dyDescent="0.35">
      <c r="A477" s="165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1:14" ht="15.5" x14ac:dyDescent="0.35">
      <c r="A478" s="165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1:14" ht="15.5" x14ac:dyDescent="0.35">
      <c r="A479" s="165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1:14" ht="15.5" x14ac:dyDescent="0.35">
      <c r="A480" s="165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1:14" ht="15.5" x14ac:dyDescent="0.35">
      <c r="A481" s="165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1:14" ht="15.5" x14ac:dyDescent="0.35">
      <c r="A482" s="165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1:14" ht="15.5" x14ac:dyDescent="0.35">
      <c r="A483" s="165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1:14" ht="15.5" x14ac:dyDescent="0.35">
      <c r="A484" s="165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1:14" ht="15.5" x14ac:dyDescent="0.35">
      <c r="A485" s="165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1:14" ht="15.5" x14ac:dyDescent="0.35">
      <c r="A486" s="165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1:14" ht="15.5" x14ac:dyDescent="0.35">
      <c r="A487" s="165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1:14" ht="15.5" x14ac:dyDescent="0.35">
      <c r="A488" s="165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1:14" ht="15.5" x14ac:dyDescent="0.35">
      <c r="A489" s="165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1:14" ht="15.5" x14ac:dyDescent="0.35">
      <c r="A490" s="165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1:14" ht="15.5" x14ac:dyDescent="0.35">
      <c r="A491" s="165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4" ht="15.5" x14ac:dyDescent="0.35">
      <c r="A492" s="165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1:14" ht="15.5" x14ac:dyDescent="0.35">
      <c r="A493" s="165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4" ht="15.5" x14ac:dyDescent="0.35">
      <c r="A494" s="165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1:14" ht="15.5" x14ac:dyDescent="0.35">
      <c r="A495" s="165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1:14" ht="15.5" x14ac:dyDescent="0.35">
      <c r="A496" s="165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1:14" ht="15.5" x14ac:dyDescent="0.35">
      <c r="A497" s="165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1:14" ht="15.5" x14ac:dyDescent="0.35">
      <c r="A498" s="165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1:14" ht="15.5" x14ac:dyDescent="0.35">
      <c r="A499" s="165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1:14" ht="15.5" x14ac:dyDescent="0.35">
      <c r="A500" s="165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1:14" ht="15.5" x14ac:dyDescent="0.35">
      <c r="A501" s="165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1:14" ht="15.5" x14ac:dyDescent="0.35">
      <c r="A502" s="165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1:14" ht="15.5" x14ac:dyDescent="0.35">
      <c r="A503" s="165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1:14" ht="15.5" x14ac:dyDescent="0.35">
      <c r="A504" s="165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1:14" ht="15.5" x14ac:dyDescent="0.35">
      <c r="A505" s="165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1:14" ht="15.5" x14ac:dyDescent="0.35">
      <c r="A506" s="165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1:14" ht="15.5" x14ac:dyDescent="0.35">
      <c r="A507" s="165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1:14" ht="15.5" x14ac:dyDescent="0.35">
      <c r="A508" s="165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1:14" ht="15.5" x14ac:dyDescent="0.35">
      <c r="A509" s="165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1:14" ht="15.5" x14ac:dyDescent="0.35">
      <c r="A510" s="165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1:14" ht="15.5" x14ac:dyDescent="0.35">
      <c r="A511" s="165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1:14" ht="15.5" x14ac:dyDescent="0.35">
      <c r="A512" s="165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1:14" ht="15.5" x14ac:dyDescent="0.35">
      <c r="A513" s="165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1:14" ht="15.5" x14ac:dyDescent="0.35">
      <c r="A514" s="165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1:14" ht="15.5" x14ac:dyDescent="0.35">
      <c r="A515" s="165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1:14" ht="15.5" x14ac:dyDescent="0.35">
      <c r="A516" s="165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1:14" ht="15.5" x14ac:dyDescent="0.35">
      <c r="A517" s="165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1:14" ht="15.5" x14ac:dyDescent="0.35">
      <c r="A518" s="165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1:14" ht="15.5" x14ac:dyDescent="0.35">
      <c r="A519" s="165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1:14" ht="15.5" x14ac:dyDescent="0.35">
      <c r="A520" s="165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1:14" ht="15.5" x14ac:dyDescent="0.35">
      <c r="A521" s="165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1:14" ht="15.5" x14ac:dyDescent="0.35">
      <c r="A522" s="165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1:14" ht="15.5" x14ac:dyDescent="0.35">
      <c r="A523" s="165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1:14" ht="15.5" x14ac:dyDescent="0.35">
      <c r="A524" s="165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1:14" ht="15.5" x14ac:dyDescent="0.35">
      <c r="A525" s="165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1:14" ht="15.5" x14ac:dyDescent="0.35">
      <c r="A526" s="165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1:14" ht="15.5" x14ac:dyDescent="0.35">
      <c r="A527" s="165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1:14" ht="15.5" x14ac:dyDescent="0.35">
      <c r="A528" s="165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1:14" ht="15.5" x14ac:dyDescent="0.35">
      <c r="A529" s="165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1:14" ht="15.5" x14ac:dyDescent="0.35">
      <c r="A530" s="165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1:14" ht="15.5" x14ac:dyDescent="0.35">
      <c r="A531" s="165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1:14" ht="15.5" x14ac:dyDescent="0.35">
      <c r="A532" s="165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1:14" ht="15.5" x14ac:dyDescent="0.35">
      <c r="A533" s="165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1:14" ht="15.5" x14ac:dyDescent="0.35">
      <c r="A534" s="165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1:14" ht="15.5" x14ac:dyDescent="0.35">
      <c r="A535" s="165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4" ht="15.5" x14ac:dyDescent="0.35">
      <c r="A536" s="165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1:14" ht="15.5" x14ac:dyDescent="0.35">
      <c r="A537" s="165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4" ht="15.5" x14ac:dyDescent="0.35">
      <c r="A538" s="165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1:14" ht="15.5" x14ac:dyDescent="0.35">
      <c r="A539" s="165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1:14" ht="15.5" x14ac:dyDescent="0.35">
      <c r="A540" s="165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1:14" ht="15.5" x14ac:dyDescent="0.35">
      <c r="A541" s="165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1:14" ht="15.5" x14ac:dyDescent="0.35">
      <c r="A542" s="165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1:14" ht="15.5" x14ac:dyDescent="0.35">
      <c r="A543" s="165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1:14" ht="15.5" x14ac:dyDescent="0.35">
      <c r="A544" s="165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1:14" ht="15.5" x14ac:dyDescent="0.35">
      <c r="A545" s="165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1:14" ht="15.5" x14ac:dyDescent="0.35">
      <c r="A546" s="165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1:14" ht="15.5" x14ac:dyDescent="0.35">
      <c r="A547" s="165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1:14" ht="15.5" x14ac:dyDescent="0.35">
      <c r="A548" s="165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1:14" ht="15.5" x14ac:dyDescent="0.35">
      <c r="A549" s="165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1:14" ht="15.5" x14ac:dyDescent="0.35">
      <c r="A550" s="165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1:14" ht="15.5" x14ac:dyDescent="0.35">
      <c r="A551" s="165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1:14" ht="15.5" x14ac:dyDescent="0.35">
      <c r="A552" s="165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1:14" ht="15.5" x14ac:dyDescent="0.35">
      <c r="A553" s="165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1:14" ht="15.5" x14ac:dyDescent="0.35">
      <c r="A554" s="165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1:14" ht="15.5" x14ac:dyDescent="0.35">
      <c r="A555" s="165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1:14" ht="15.5" x14ac:dyDescent="0.35">
      <c r="A556" s="165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1:14" ht="15.5" x14ac:dyDescent="0.35">
      <c r="A557" s="165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1:14" ht="15.5" x14ac:dyDescent="0.35">
      <c r="A558" s="165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1:14" ht="15.5" x14ac:dyDescent="0.35">
      <c r="A559" s="165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1:14" ht="15.5" x14ac:dyDescent="0.35">
      <c r="A560" s="165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1:14" ht="15.5" x14ac:dyDescent="0.35">
      <c r="A561" s="165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1:14" ht="15.5" x14ac:dyDescent="0.35">
      <c r="A562" s="165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1:14" ht="15.5" x14ac:dyDescent="0.35">
      <c r="A563" s="165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1:14" ht="15.5" x14ac:dyDescent="0.35">
      <c r="A564" s="165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1:14" ht="15.5" x14ac:dyDescent="0.35">
      <c r="A565" s="165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1:14" ht="15.5" x14ac:dyDescent="0.35">
      <c r="A566" s="165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1:14" ht="15.5" x14ac:dyDescent="0.35">
      <c r="A567" s="165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1:14" ht="15.5" x14ac:dyDescent="0.35">
      <c r="A568" s="165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1:14" ht="15.5" x14ac:dyDescent="0.35">
      <c r="A569" s="165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1:14" ht="15.5" x14ac:dyDescent="0.35">
      <c r="A570" s="165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1:14" ht="15.5" x14ac:dyDescent="0.35">
      <c r="A571" s="165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1:14" ht="15.5" x14ac:dyDescent="0.35">
      <c r="A572" s="165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1:14" ht="15.5" x14ac:dyDescent="0.35">
      <c r="A573" s="165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1:14" ht="15.5" x14ac:dyDescent="0.35">
      <c r="A574" s="165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1:14" ht="15.5" x14ac:dyDescent="0.35">
      <c r="A575" s="165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1:14" ht="15.5" x14ac:dyDescent="0.35">
      <c r="A576" s="165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1:14" ht="15.5" x14ac:dyDescent="0.35">
      <c r="A577" s="165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1:14" ht="15.5" x14ac:dyDescent="0.35">
      <c r="A578" s="165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1:14" ht="15.5" x14ac:dyDescent="0.35">
      <c r="A579" s="165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4" ht="15.5" x14ac:dyDescent="0.35">
      <c r="A580" s="165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1:14" ht="15.5" x14ac:dyDescent="0.35">
      <c r="A581" s="165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4" ht="15.5" x14ac:dyDescent="0.35">
      <c r="A582" s="165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1:14" ht="15.5" x14ac:dyDescent="0.35">
      <c r="A583" s="165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1:14" ht="15.5" x14ac:dyDescent="0.35">
      <c r="A584" s="165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1:14" ht="15.5" x14ac:dyDescent="0.35">
      <c r="A585" s="165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1:14" ht="15.5" x14ac:dyDescent="0.35">
      <c r="A586" s="165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1:14" ht="15.5" x14ac:dyDescent="0.35">
      <c r="A587" s="165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1:14" ht="15.5" x14ac:dyDescent="0.35">
      <c r="A588" s="165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1:14" ht="15.5" x14ac:dyDescent="0.35">
      <c r="A589" s="165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1:14" ht="15.5" x14ac:dyDescent="0.35">
      <c r="A590" s="165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1:14" ht="15.5" x14ac:dyDescent="0.35">
      <c r="A591" s="165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1:14" ht="15.5" x14ac:dyDescent="0.35">
      <c r="A592" s="165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1:14" ht="15.5" x14ac:dyDescent="0.35">
      <c r="A593" s="165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1:14" ht="15.5" x14ac:dyDescent="0.35">
      <c r="A594" s="165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1:14" ht="15.5" x14ac:dyDescent="0.35">
      <c r="A595" s="165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1:14" ht="15.5" x14ac:dyDescent="0.35">
      <c r="A596" s="165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1:14" ht="15.5" x14ac:dyDescent="0.35">
      <c r="A597" s="165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1:14" ht="15.5" x14ac:dyDescent="0.35">
      <c r="A598" s="165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1:14" ht="15.5" x14ac:dyDescent="0.35">
      <c r="A599" s="165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1:14" ht="15.5" x14ac:dyDescent="0.35">
      <c r="A600" s="165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1:14" ht="15.5" x14ac:dyDescent="0.35">
      <c r="A601" s="165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1:14" ht="15.5" x14ac:dyDescent="0.35">
      <c r="A602" s="165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1:14" ht="15.5" x14ac:dyDescent="0.35">
      <c r="A603" s="165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1:14" ht="15.5" x14ac:dyDescent="0.35">
      <c r="A604" s="165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1:14" ht="15.5" x14ac:dyDescent="0.35">
      <c r="A605" s="165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1:14" ht="15.5" x14ac:dyDescent="0.35">
      <c r="A606" s="165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1:14" ht="15.5" x14ac:dyDescent="0.35">
      <c r="A607" s="165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1:14" ht="15.5" x14ac:dyDescent="0.35">
      <c r="A608" s="165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1:14" ht="15.5" x14ac:dyDescent="0.35">
      <c r="A609" s="165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1:14" ht="15.5" x14ac:dyDescent="0.35">
      <c r="A610" s="165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1:14" ht="15.5" x14ac:dyDescent="0.35">
      <c r="A611" s="165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1:14" ht="15.5" x14ac:dyDescent="0.35">
      <c r="A612" s="165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1:14" ht="15.5" x14ac:dyDescent="0.35">
      <c r="A613" s="165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1:14" ht="15.5" x14ac:dyDescent="0.35">
      <c r="A614" s="165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1:14" ht="15.5" x14ac:dyDescent="0.35">
      <c r="A615" s="165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1:14" ht="15.5" x14ac:dyDescent="0.35">
      <c r="A616" s="165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1:14" ht="15.5" x14ac:dyDescent="0.35">
      <c r="A617" s="165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1:14" ht="15.5" x14ac:dyDescent="0.35">
      <c r="A618" s="165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1:14" ht="15.5" x14ac:dyDescent="0.35">
      <c r="A619" s="165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1:14" ht="15.5" x14ac:dyDescent="0.35">
      <c r="A620" s="165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1:14" ht="15.5" x14ac:dyDescent="0.35">
      <c r="A621" s="165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1:14" ht="15.5" x14ac:dyDescent="0.35">
      <c r="A622" s="165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1:14" ht="15.5" x14ac:dyDescent="0.35">
      <c r="A623" s="165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ht="15.5" x14ac:dyDescent="0.35">
      <c r="A624" s="165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1:14" ht="15.5" x14ac:dyDescent="0.35">
      <c r="A625" s="165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4" ht="15.5" x14ac:dyDescent="0.35">
      <c r="A626" s="165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1:14" ht="15.5" x14ac:dyDescent="0.35">
      <c r="A627" s="165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1:14" ht="15.5" x14ac:dyDescent="0.35">
      <c r="A628" s="165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1:14" ht="15.5" x14ac:dyDescent="0.35">
      <c r="A629" s="165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1:14" ht="15.5" x14ac:dyDescent="0.35">
      <c r="A630" s="165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1:14" ht="15.5" x14ac:dyDescent="0.35">
      <c r="A631" s="165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1:14" ht="15.5" x14ac:dyDescent="0.35">
      <c r="A632" s="165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1:14" ht="15.5" x14ac:dyDescent="0.35">
      <c r="A633" s="165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1:14" ht="15.5" x14ac:dyDescent="0.35">
      <c r="A634" s="165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1:14" ht="15.5" x14ac:dyDescent="0.35">
      <c r="A635" s="165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1:14" ht="15.5" x14ac:dyDescent="0.35">
      <c r="A636" s="165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1:14" ht="15.5" x14ac:dyDescent="0.35">
      <c r="A637" s="165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1:14" ht="15.5" x14ac:dyDescent="0.35">
      <c r="A638" s="165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1:14" ht="15.5" x14ac:dyDescent="0.35">
      <c r="A639" s="165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1:14" ht="15.5" x14ac:dyDescent="0.35">
      <c r="A640" s="165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1:14" ht="15.5" x14ac:dyDescent="0.35">
      <c r="A641" s="165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1:14" ht="15.5" x14ac:dyDescent="0.35">
      <c r="A642" s="165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1:14" ht="15.5" x14ac:dyDescent="0.35">
      <c r="A643" s="165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1:14" ht="15.5" x14ac:dyDescent="0.35">
      <c r="A644" s="165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1:14" ht="15.5" x14ac:dyDescent="0.35">
      <c r="A645" s="165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1:14" ht="15.5" x14ac:dyDescent="0.35">
      <c r="A646" s="165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1:14" ht="15.5" x14ac:dyDescent="0.35">
      <c r="A647" s="165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1:14" ht="15.5" x14ac:dyDescent="0.35">
      <c r="A648" s="165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1:14" ht="15.5" x14ac:dyDescent="0.35">
      <c r="A649" s="165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1:14" ht="15.5" x14ac:dyDescent="0.35">
      <c r="A650" s="165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1:14" ht="15.5" x14ac:dyDescent="0.35">
      <c r="A651" s="165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1:14" ht="15.5" x14ac:dyDescent="0.35">
      <c r="A652" s="165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1:14" ht="15.5" x14ac:dyDescent="0.35">
      <c r="A653" s="165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1:14" ht="15.5" x14ac:dyDescent="0.35">
      <c r="A654" s="165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1:14" ht="15.5" x14ac:dyDescent="0.35">
      <c r="A655" s="165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1:14" ht="15.5" x14ac:dyDescent="0.35">
      <c r="A656" s="165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1:14" ht="15.5" x14ac:dyDescent="0.35">
      <c r="A657" s="165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1:14" ht="15.5" x14ac:dyDescent="0.35">
      <c r="A658" s="165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1:14" ht="15.5" x14ac:dyDescent="0.35">
      <c r="A659" s="165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1:14" ht="15.5" x14ac:dyDescent="0.35">
      <c r="A660" s="165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1:14" ht="15.5" x14ac:dyDescent="0.35">
      <c r="A661" s="165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1:14" ht="15.5" x14ac:dyDescent="0.35">
      <c r="A662" s="165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1:14" ht="15.5" x14ac:dyDescent="0.35">
      <c r="A663" s="165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1:14" ht="15.5" x14ac:dyDescent="0.35">
      <c r="A664" s="165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1:14" ht="15.5" x14ac:dyDescent="0.35">
      <c r="A665" s="165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1:14" ht="15.5" x14ac:dyDescent="0.35">
      <c r="A666" s="165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1:14" ht="15.5" x14ac:dyDescent="0.35">
      <c r="A667" s="165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4" ht="15.5" x14ac:dyDescent="0.35">
      <c r="A668" s="165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1:14" ht="15.5" x14ac:dyDescent="0.35">
      <c r="A669" s="165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4" ht="15.5" x14ac:dyDescent="0.35">
      <c r="A670" s="165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1:14" ht="15.5" x14ac:dyDescent="0.35">
      <c r="A671" s="165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1:14" ht="15.5" x14ac:dyDescent="0.35">
      <c r="A672" s="165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1:14" ht="15.5" x14ac:dyDescent="0.35">
      <c r="A673" s="165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1:14" ht="15.5" x14ac:dyDescent="0.35">
      <c r="A674" s="165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1:14" ht="15.5" x14ac:dyDescent="0.35">
      <c r="A675" s="165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1:14" ht="15.5" x14ac:dyDescent="0.35">
      <c r="A676" s="165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1:14" ht="15.5" x14ac:dyDescent="0.35">
      <c r="A677" s="165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1:14" ht="15.5" x14ac:dyDescent="0.35">
      <c r="A678" s="165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1:14" ht="15.5" x14ac:dyDescent="0.35">
      <c r="A679" s="165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1:14" ht="15.5" x14ac:dyDescent="0.35">
      <c r="A680" s="165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1:14" ht="15.5" x14ac:dyDescent="0.35">
      <c r="A681" s="165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1:14" ht="15.5" x14ac:dyDescent="0.35">
      <c r="A682" s="165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1:14" ht="15.5" x14ac:dyDescent="0.35">
      <c r="A683" s="165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1:14" ht="15.5" x14ac:dyDescent="0.35">
      <c r="A684" s="165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1:14" ht="15.5" x14ac:dyDescent="0.35">
      <c r="A685" s="165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1:14" ht="15.5" x14ac:dyDescent="0.35">
      <c r="A686" s="165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1:14" ht="15.5" x14ac:dyDescent="0.35">
      <c r="A687" s="165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1:14" ht="15.5" x14ac:dyDescent="0.35">
      <c r="A688" s="165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1:14" ht="15.5" x14ac:dyDescent="0.35">
      <c r="A689" s="165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1:14" ht="15.5" x14ac:dyDescent="0.35">
      <c r="A690" s="165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1:14" ht="15.5" x14ac:dyDescent="0.35">
      <c r="A691" s="165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1:14" ht="15.5" x14ac:dyDescent="0.35">
      <c r="A692" s="165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1:14" ht="15.5" x14ac:dyDescent="0.35">
      <c r="A693" s="165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1:14" ht="15.5" x14ac:dyDescent="0.35">
      <c r="A694" s="165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1:14" ht="15.5" x14ac:dyDescent="0.35">
      <c r="A695" s="165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1:14" ht="15.5" x14ac:dyDescent="0.35">
      <c r="A696" s="165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1:14" ht="15.5" x14ac:dyDescent="0.35">
      <c r="A697" s="165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1:14" ht="15.5" x14ac:dyDescent="0.35">
      <c r="A698" s="165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1:14" ht="15.5" x14ac:dyDescent="0.35">
      <c r="A699" s="165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1:14" ht="15.5" x14ac:dyDescent="0.35">
      <c r="A700" s="165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1:14" ht="15.5" x14ac:dyDescent="0.35">
      <c r="A701" s="165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1:14" ht="15.5" x14ac:dyDescent="0.35">
      <c r="A702" s="165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1:14" ht="15.5" x14ac:dyDescent="0.35">
      <c r="A703" s="165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1:14" ht="15.5" x14ac:dyDescent="0.35">
      <c r="A704" s="165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1:14" ht="15.5" x14ac:dyDescent="0.35">
      <c r="A705" s="165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1:14" ht="15.5" x14ac:dyDescent="0.35">
      <c r="A706" s="165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1:14" ht="15.5" x14ac:dyDescent="0.35">
      <c r="A707" s="165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1:14" ht="15.5" x14ac:dyDescent="0.35">
      <c r="A708" s="165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1:14" ht="15.5" x14ac:dyDescent="0.35">
      <c r="A709" s="165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1:14" ht="15.5" x14ac:dyDescent="0.35">
      <c r="A710" s="165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1:14" ht="15.5" x14ac:dyDescent="0.35">
      <c r="A711" s="165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1:14" ht="15.5" x14ac:dyDescent="0.35">
      <c r="A712" s="165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1:14" ht="15.5" x14ac:dyDescent="0.35">
      <c r="A713" s="165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1:14" ht="15.5" x14ac:dyDescent="0.35">
      <c r="A714" s="165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1:14" ht="15.5" x14ac:dyDescent="0.35">
      <c r="A715" s="165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1:14" ht="15.5" x14ac:dyDescent="0.35">
      <c r="A716" s="165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1:14" ht="15.5" x14ac:dyDescent="0.35">
      <c r="A717" s="165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1:14" ht="15.5" x14ac:dyDescent="0.35">
      <c r="A718" s="165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1:14" ht="15.5" x14ac:dyDescent="0.35">
      <c r="A719" s="165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1:14" ht="15.5" x14ac:dyDescent="0.35">
      <c r="A720" s="165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1:14" ht="15.5" x14ac:dyDescent="0.35">
      <c r="A721" s="165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1:14" ht="15.5" x14ac:dyDescent="0.35">
      <c r="A722" s="165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1:14" ht="15.5" x14ac:dyDescent="0.35">
      <c r="A723" s="165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1:14" ht="15.5" x14ac:dyDescent="0.35">
      <c r="A724" s="165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1:14" ht="15.5" x14ac:dyDescent="0.35">
      <c r="A725" s="165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1:14" ht="15.5" x14ac:dyDescent="0.35">
      <c r="A726" s="165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1:14" ht="15.5" x14ac:dyDescent="0.35">
      <c r="A727" s="165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1:14" ht="15.5" x14ac:dyDescent="0.35">
      <c r="A728" s="165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1:14" ht="15.5" x14ac:dyDescent="0.35">
      <c r="A729" s="165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1:14" ht="15.5" x14ac:dyDescent="0.35">
      <c r="A730" s="165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1:14" ht="15.5" x14ac:dyDescent="0.35">
      <c r="A731" s="165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1:14" ht="15.5" x14ac:dyDescent="0.35">
      <c r="A732" s="165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1:14" ht="15.5" x14ac:dyDescent="0.35">
      <c r="A733" s="165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1:14" ht="15.5" x14ac:dyDescent="0.35">
      <c r="A734" s="165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1:14" ht="15.5" x14ac:dyDescent="0.35">
      <c r="A735" s="165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1:14" ht="15.5" x14ac:dyDescent="0.35">
      <c r="A736" s="165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1:14" ht="15.5" x14ac:dyDescent="0.35">
      <c r="A737" s="165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1:14" ht="15.5" x14ac:dyDescent="0.35">
      <c r="A738" s="165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1:14" ht="15.5" x14ac:dyDescent="0.35">
      <c r="A739" s="165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1:14" ht="15.5" x14ac:dyDescent="0.35">
      <c r="A740" s="165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1:14" ht="15.5" x14ac:dyDescent="0.35">
      <c r="A741" s="165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1:14" ht="15.5" x14ac:dyDescent="0.35">
      <c r="A742" s="165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1:14" ht="15.5" x14ac:dyDescent="0.35">
      <c r="A743" s="165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1:14" ht="15.5" x14ac:dyDescent="0.35">
      <c r="A744" s="165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1:14" ht="15.5" x14ac:dyDescent="0.35">
      <c r="A745" s="165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1:14" ht="15.5" x14ac:dyDescent="0.35">
      <c r="A746" s="165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1:14" ht="15.5" x14ac:dyDescent="0.35">
      <c r="A747" s="165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1:14" ht="15.5" x14ac:dyDescent="0.35">
      <c r="A748" s="165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1:14" ht="15.5" x14ac:dyDescent="0.35">
      <c r="A749" s="165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1:14" ht="15.5" x14ac:dyDescent="0.35">
      <c r="A750" s="165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1:14" ht="15.5" x14ac:dyDescent="0.35">
      <c r="A751" s="165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1:14" ht="15.5" x14ac:dyDescent="0.35">
      <c r="A752" s="165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1:14" ht="15.5" x14ac:dyDescent="0.35">
      <c r="A753" s="165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1:14" ht="15.5" x14ac:dyDescent="0.35">
      <c r="A754" s="165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1:14" ht="15.5" x14ac:dyDescent="0.35">
      <c r="A755" s="165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1:14" ht="15.5" x14ac:dyDescent="0.35">
      <c r="A756" s="165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1:14" ht="15.5" x14ac:dyDescent="0.35">
      <c r="A757" s="165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1:14" ht="15.5" x14ac:dyDescent="0.35">
      <c r="A758" s="165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1:14" ht="15.5" x14ac:dyDescent="0.35">
      <c r="A759" s="165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1:14" ht="15.5" x14ac:dyDescent="0.35">
      <c r="A760" s="165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1:14" ht="15.5" x14ac:dyDescent="0.35">
      <c r="A761" s="165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1:14" ht="15.5" x14ac:dyDescent="0.35">
      <c r="A762" s="165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1:14" ht="15.5" x14ac:dyDescent="0.35">
      <c r="A763" s="165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1:14" ht="15.5" x14ac:dyDescent="0.35">
      <c r="A764" s="165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1:14" ht="15.5" x14ac:dyDescent="0.35">
      <c r="A765" s="165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1:14" ht="15.5" x14ac:dyDescent="0.35">
      <c r="A766" s="165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1:14" ht="15.5" x14ac:dyDescent="0.35">
      <c r="A767" s="165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1:14" ht="15.5" x14ac:dyDescent="0.35">
      <c r="A768" s="165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1:14" ht="15.5" x14ac:dyDescent="0.35">
      <c r="A769" s="165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1:14" ht="15.5" x14ac:dyDescent="0.35">
      <c r="A770" s="165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1:14" ht="15.5" x14ac:dyDescent="0.35">
      <c r="A771" s="165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1:14" ht="15.5" x14ac:dyDescent="0.35">
      <c r="A772" s="165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1:14" ht="15.5" x14ac:dyDescent="0.35">
      <c r="A773" s="165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1:14" ht="15.5" x14ac:dyDescent="0.35">
      <c r="A774" s="165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1:14" ht="15.5" x14ac:dyDescent="0.35">
      <c r="A775" s="165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1:14" ht="15.5" x14ac:dyDescent="0.35">
      <c r="A776" s="165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1:14" ht="15.5" x14ac:dyDescent="0.35">
      <c r="A777" s="165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1:14" ht="15.5" x14ac:dyDescent="0.35">
      <c r="A778" s="165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1:14" ht="15.5" x14ac:dyDescent="0.35">
      <c r="A779" s="165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1:14" ht="15.5" x14ac:dyDescent="0.35">
      <c r="A780" s="165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1:14" ht="15.5" x14ac:dyDescent="0.35">
      <c r="A781" s="165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1:14" ht="15.5" x14ac:dyDescent="0.35">
      <c r="A782" s="165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1:14" ht="15.5" x14ac:dyDescent="0.35">
      <c r="A783" s="165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1:14" ht="15.5" x14ac:dyDescent="0.35">
      <c r="A784" s="165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1:14" ht="15.5" x14ac:dyDescent="0.35">
      <c r="A785" s="165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1:14" ht="15.5" x14ac:dyDescent="0.35">
      <c r="A786" s="165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1:14" ht="15.5" x14ac:dyDescent="0.35">
      <c r="A787" s="165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1:14" ht="15.5" x14ac:dyDescent="0.35">
      <c r="A788" s="165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1:14" ht="15.5" x14ac:dyDescent="0.35">
      <c r="A789" s="165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1:14" ht="15.5" x14ac:dyDescent="0.35">
      <c r="A790" s="165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1:14" ht="15.5" x14ac:dyDescent="0.35">
      <c r="A791" s="165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1:14" ht="15.5" x14ac:dyDescent="0.35">
      <c r="A792" s="165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1:14" ht="15.5" x14ac:dyDescent="0.35">
      <c r="A793" s="165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1:14" ht="15.5" x14ac:dyDescent="0.35">
      <c r="A794" s="165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1:14" ht="15.5" x14ac:dyDescent="0.35">
      <c r="A795" s="165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1:14" ht="15.5" x14ac:dyDescent="0.35">
      <c r="A796" s="165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1:14" ht="15.5" x14ac:dyDescent="0.35">
      <c r="A797" s="165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1:14" ht="15.5" x14ac:dyDescent="0.35">
      <c r="A798" s="165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1:14" ht="15.5" x14ac:dyDescent="0.35">
      <c r="A799" s="165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1:14" ht="15.5" x14ac:dyDescent="0.35">
      <c r="A800" s="165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1:14" ht="15.5" x14ac:dyDescent="0.35">
      <c r="A801" s="165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1:14" ht="15.5" x14ac:dyDescent="0.35">
      <c r="A802" s="165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1:14" ht="15.5" x14ac:dyDescent="0.35">
      <c r="A803" s="165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1:14" ht="15.5" x14ac:dyDescent="0.35">
      <c r="A804" s="165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1:14" ht="15.5" x14ac:dyDescent="0.35">
      <c r="A805" s="165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1:14" ht="15.5" x14ac:dyDescent="0.35">
      <c r="A806" s="165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1:14" ht="15.5" x14ac:dyDescent="0.35">
      <c r="A807" s="165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1:14" ht="15.5" x14ac:dyDescent="0.35">
      <c r="A808" s="165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1:14" ht="15.5" x14ac:dyDescent="0.35">
      <c r="A809" s="165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1:14" ht="15.5" x14ac:dyDescent="0.35">
      <c r="A810" s="165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1:14" ht="15.5" x14ac:dyDescent="0.35">
      <c r="A811" s="165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1:14" ht="15.5" x14ac:dyDescent="0.35">
      <c r="A812" s="165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1:14" ht="15.5" x14ac:dyDescent="0.35">
      <c r="A813" s="165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1:14" ht="15.5" x14ac:dyDescent="0.35">
      <c r="A814" s="165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1:14" ht="15.5" x14ac:dyDescent="0.35">
      <c r="A815" s="165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1:14" ht="15.5" x14ac:dyDescent="0.35">
      <c r="A816" s="165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1:14" ht="15.5" x14ac:dyDescent="0.35">
      <c r="A817" s="165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1:14" ht="15.5" x14ac:dyDescent="0.35">
      <c r="A818" s="165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1:14" ht="15.5" x14ac:dyDescent="0.35">
      <c r="A819" s="165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1:14" ht="15.5" x14ac:dyDescent="0.35">
      <c r="A820" s="165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1:14" ht="15.5" x14ac:dyDescent="0.35">
      <c r="A821" s="165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1:14" ht="15.5" x14ac:dyDescent="0.35">
      <c r="A822" s="165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1:14" ht="15.5" x14ac:dyDescent="0.35">
      <c r="A823" s="165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1:14" ht="15.5" x14ac:dyDescent="0.35">
      <c r="A824" s="165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1:14" ht="15.5" x14ac:dyDescent="0.35">
      <c r="A825" s="165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1:14" ht="15.5" x14ac:dyDescent="0.35">
      <c r="A826" s="165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1:14" ht="15.5" x14ac:dyDescent="0.35">
      <c r="A827" s="165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1:14" ht="15.5" x14ac:dyDescent="0.35">
      <c r="A828" s="165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1:14" ht="15.5" x14ac:dyDescent="0.35">
      <c r="A829" s="165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1:14" ht="15.5" x14ac:dyDescent="0.35">
      <c r="A830" s="165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1:14" ht="15.5" x14ac:dyDescent="0.35">
      <c r="A831" s="165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1:14" ht="15.5" x14ac:dyDescent="0.35">
      <c r="A832" s="165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1:14" ht="15.5" x14ac:dyDescent="0.35">
      <c r="A833" s="165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1:14" ht="15.5" x14ac:dyDescent="0.35">
      <c r="A834" s="165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1:14" ht="15.5" x14ac:dyDescent="0.35">
      <c r="A835" s="165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1:14" ht="15.5" x14ac:dyDescent="0.35">
      <c r="A836" s="165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1:14" ht="15.5" x14ac:dyDescent="0.35">
      <c r="A837" s="165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1:14" ht="15.5" x14ac:dyDescent="0.35">
      <c r="A838" s="165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1:14" ht="15.5" x14ac:dyDescent="0.35">
      <c r="A839" s="165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1:14" ht="15.5" x14ac:dyDescent="0.35">
      <c r="A840" s="165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1:14" ht="15.5" x14ac:dyDescent="0.35">
      <c r="A841" s="165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1:14" ht="15.5" x14ac:dyDescent="0.35">
      <c r="A842" s="165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1:14" ht="15.5" x14ac:dyDescent="0.35">
      <c r="A843" s="165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1:14" ht="15.5" x14ac:dyDescent="0.35">
      <c r="A844" s="165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1:14" ht="15.5" x14ac:dyDescent="0.35">
      <c r="A845" s="165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1:14" ht="15.5" x14ac:dyDescent="0.35">
      <c r="A846" s="165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1:14" ht="15.5" x14ac:dyDescent="0.35">
      <c r="A847" s="165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1:14" ht="15.5" x14ac:dyDescent="0.35">
      <c r="A848" s="165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1:14" ht="15.5" x14ac:dyDescent="0.35">
      <c r="A849" s="165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1:14" ht="15.5" x14ac:dyDescent="0.35">
      <c r="A850" s="165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1:14" ht="15.5" x14ac:dyDescent="0.35">
      <c r="A851" s="165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1:14" ht="15.5" x14ac:dyDescent="0.35">
      <c r="A852" s="165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1:14" ht="15.5" x14ac:dyDescent="0.35">
      <c r="A853" s="165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1:14" ht="15.5" x14ac:dyDescent="0.35">
      <c r="A854" s="165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1:14" ht="15.5" x14ac:dyDescent="0.35">
      <c r="A855" s="165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1:14" ht="15.5" x14ac:dyDescent="0.35">
      <c r="A856" s="165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1:14" ht="15.5" x14ac:dyDescent="0.35">
      <c r="A857" s="165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1:14" ht="15.5" x14ac:dyDescent="0.35">
      <c r="A858" s="165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1:14" ht="15.5" x14ac:dyDescent="0.35">
      <c r="A859" s="165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1:14" ht="15.5" x14ac:dyDescent="0.35">
      <c r="A860" s="165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1:14" ht="15.5" x14ac:dyDescent="0.35">
      <c r="A861" s="165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1:14" ht="15.5" x14ac:dyDescent="0.35">
      <c r="A862" s="165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1:14" ht="15.5" x14ac:dyDescent="0.35">
      <c r="A863" s="165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1:14" ht="15.5" x14ac:dyDescent="0.35">
      <c r="A864" s="165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1:14" ht="15.5" x14ac:dyDescent="0.35">
      <c r="A865" s="165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1:14" ht="15.5" x14ac:dyDescent="0.35">
      <c r="A866" s="165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1:14" ht="15.5" x14ac:dyDescent="0.35">
      <c r="A867" s="165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1:14" ht="15.5" x14ac:dyDescent="0.35">
      <c r="A868" s="165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1:14" ht="15.5" x14ac:dyDescent="0.35">
      <c r="A869" s="165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1:14" ht="15.5" x14ac:dyDescent="0.35">
      <c r="A870" s="165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1:14" ht="15.5" x14ac:dyDescent="0.35">
      <c r="A871" s="165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1:14" ht="15.5" x14ac:dyDescent="0.35">
      <c r="A872" s="165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1:14" ht="15.5" x14ac:dyDescent="0.35">
      <c r="A873" s="165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1:14" ht="15.5" x14ac:dyDescent="0.35">
      <c r="A874" s="165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1:14" ht="15.5" x14ac:dyDescent="0.35">
      <c r="A875" s="165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1:14" ht="15.5" x14ac:dyDescent="0.35">
      <c r="A876" s="165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1:14" ht="15.5" x14ac:dyDescent="0.35">
      <c r="A877" s="165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1:14" ht="15.5" x14ac:dyDescent="0.35">
      <c r="A878" s="165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1:14" ht="15.5" x14ac:dyDescent="0.35">
      <c r="A879" s="165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1:14" ht="15.5" x14ac:dyDescent="0.35">
      <c r="A880" s="165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1:14" ht="15.5" x14ac:dyDescent="0.35">
      <c r="A881" s="165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1:14" ht="15.5" x14ac:dyDescent="0.35">
      <c r="A882" s="165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1:14" ht="15.5" x14ac:dyDescent="0.35">
      <c r="A883" s="165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1:14" ht="15.5" x14ac:dyDescent="0.35">
      <c r="A884" s="165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1:14" ht="15.5" x14ac:dyDescent="0.35">
      <c r="A885" s="165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1:14" ht="15.5" x14ac:dyDescent="0.35">
      <c r="A886" s="165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1:14" ht="15.5" x14ac:dyDescent="0.35">
      <c r="A887" s="165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1:14" ht="15.5" x14ac:dyDescent="0.35">
      <c r="A888" s="165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1:14" ht="15.5" x14ac:dyDescent="0.35">
      <c r="A889" s="165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1:14" ht="15.5" x14ac:dyDescent="0.35">
      <c r="A890" s="165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1:14" ht="15.5" x14ac:dyDescent="0.35">
      <c r="A891" s="165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1:14" ht="15.5" x14ac:dyDescent="0.35">
      <c r="A892" s="165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1:14" ht="15.5" x14ac:dyDescent="0.35">
      <c r="A893" s="165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1:14" ht="15.5" x14ac:dyDescent="0.35">
      <c r="A894" s="165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1:14" ht="15.5" x14ac:dyDescent="0.35">
      <c r="A895" s="165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1:14" ht="15.5" x14ac:dyDescent="0.35">
      <c r="A896" s="165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1:14" ht="15.5" x14ac:dyDescent="0.35">
      <c r="A897" s="165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1:14" ht="15.5" x14ac:dyDescent="0.35">
      <c r="A898" s="165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1:14" ht="15.5" x14ac:dyDescent="0.35">
      <c r="A899" s="165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1:14" ht="15.5" x14ac:dyDescent="0.35">
      <c r="A900" s="165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1:14" ht="15.5" x14ac:dyDescent="0.35">
      <c r="A901" s="165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1:14" ht="15.5" x14ac:dyDescent="0.35">
      <c r="A902" s="165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1:14" ht="15.5" x14ac:dyDescent="0.35">
      <c r="A903" s="165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1:14" ht="15.5" x14ac:dyDescent="0.35">
      <c r="A904" s="165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1:14" ht="15.5" x14ac:dyDescent="0.35">
      <c r="A905" s="165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1:14" ht="15.5" x14ac:dyDescent="0.35">
      <c r="A906" s="165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1:14" ht="15.5" x14ac:dyDescent="0.35">
      <c r="A907" s="165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1:14" ht="15.5" x14ac:dyDescent="0.35">
      <c r="A908" s="165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1:14" ht="15.5" x14ac:dyDescent="0.35">
      <c r="A909" s="165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1:14" ht="15.5" x14ac:dyDescent="0.35">
      <c r="A910" s="165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1:14" ht="15.5" x14ac:dyDescent="0.35">
      <c r="A911" s="165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1:14" ht="15.5" x14ac:dyDescent="0.35">
      <c r="A912" s="165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1:14" ht="15.5" x14ac:dyDescent="0.35">
      <c r="A913" s="165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1:14" ht="15.5" x14ac:dyDescent="0.35">
      <c r="A914" s="165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1:14" ht="15.5" x14ac:dyDescent="0.35">
      <c r="A915" s="165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1:14" ht="15.5" x14ac:dyDescent="0.35">
      <c r="A916" s="165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1:14" ht="15.5" x14ac:dyDescent="0.35">
      <c r="A917" s="165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1:14" ht="15.5" x14ac:dyDescent="0.35">
      <c r="A918" s="165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1:14" ht="15.5" x14ac:dyDescent="0.35">
      <c r="A919" s="165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1:14" ht="15.5" x14ac:dyDescent="0.35">
      <c r="A920" s="165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1:14" ht="15.5" x14ac:dyDescent="0.35">
      <c r="A921" s="165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1:14" ht="15.5" x14ac:dyDescent="0.35">
      <c r="A922" s="165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1:14" ht="15.5" x14ac:dyDescent="0.35">
      <c r="A923" s="165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1:14" ht="15.5" x14ac:dyDescent="0.35">
      <c r="A924" s="165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1:14" ht="15.5" x14ac:dyDescent="0.35">
      <c r="A925" s="165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1:14" ht="15.5" x14ac:dyDescent="0.35">
      <c r="A926" s="165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1:14" ht="15.5" x14ac:dyDescent="0.35">
      <c r="A927" s="165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1:14" ht="15.5" x14ac:dyDescent="0.35">
      <c r="A928" s="165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1:14" ht="15.5" x14ac:dyDescent="0.35">
      <c r="A929" s="165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1:14" ht="15.5" x14ac:dyDescent="0.35">
      <c r="A930" s="165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1:14" ht="15.5" x14ac:dyDescent="0.35">
      <c r="A931" s="165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1:14" ht="15.5" x14ac:dyDescent="0.35">
      <c r="A932" s="165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1:14" ht="15.5" x14ac:dyDescent="0.35">
      <c r="A933" s="165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1:14" ht="15.5" x14ac:dyDescent="0.35">
      <c r="A934" s="165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1:14" ht="15.5" x14ac:dyDescent="0.35">
      <c r="A935" s="165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1:14" ht="15.5" x14ac:dyDescent="0.35">
      <c r="A936" s="165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1:14" ht="15.5" x14ac:dyDescent="0.35">
      <c r="A937" s="165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1:14" ht="15.5" x14ac:dyDescent="0.35">
      <c r="A938" s="165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1:14" ht="15.5" x14ac:dyDescent="0.35">
      <c r="A939" s="165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1:14" ht="15.5" x14ac:dyDescent="0.35">
      <c r="A940" s="165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1:14" ht="15.5" x14ac:dyDescent="0.35">
      <c r="A941" s="165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1:14" ht="15.5" x14ac:dyDescent="0.35">
      <c r="A942" s="165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1:14" ht="15.5" x14ac:dyDescent="0.35">
      <c r="A943" s="165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1:14" ht="15.5" x14ac:dyDescent="0.35">
      <c r="A944" s="165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1:14" ht="15.5" x14ac:dyDescent="0.35">
      <c r="A945" s="165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1:14" ht="15.5" x14ac:dyDescent="0.35">
      <c r="A946" s="165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1:14" ht="15.5" x14ac:dyDescent="0.35">
      <c r="A947" s="165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1:14" ht="15.5" x14ac:dyDescent="0.35">
      <c r="A948" s="165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1:14" ht="15.5" x14ac:dyDescent="0.35">
      <c r="A949" s="165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1:14" ht="15.5" x14ac:dyDescent="0.35">
      <c r="A950" s="165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1:14" ht="15.5" x14ac:dyDescent="0.35">
      <c r="A951" s="165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1:14" ht="15.5" x14ac:dyDescent="0.35">
      <c r="A952" s="165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1:14" ht="15.5" x14ac:dyDescent="0.35">
      <c r="A953" s="165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1:14" ht="15.5" x14ac:dyDescent="0.35">
      <c r="A954" s="165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1:14" ht="15.5" x14ac:dyDescent="0.35">
      <c r="A955" s="165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1:14" ht="15.5" x14ac:dyDescent="0.35">
      <c r="A956" s="165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1:14" ht="15.5" x14ac:dyDescent="0.35">
      <c r="A957" s="165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1:14" ht="15.5" x14ac:dyDescent="0.35">
      <c r="A958" s="165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1:14" ht="15.5" x14ac:dyDescent="0.35">
      <c r="A959" s="165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1:14" ht="15.5" x14ac:dyDescent="0.35">
      <c r="A960" s="165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1:14" ht="15.5" x14ac:dyDescent="0.35">
      <c r="A961" s="165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1:14" ht="15.5" x14ac:dyDescent="0.35">
      <c r="A962" s="165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1:14" ht="15.5" x14ac:dyDescent="0.35">
      <c r="A963" s="165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1:14" ht="15.5" x14ac:dyDescent="0.35">
      <c r="A964" s="165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1:14" ht="15.5" x14ac:dyDescent="0.35">
      <c r="A965" s="165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1:14" ht="15.5" x14ac:dyDescent="0.35">
      <c r="A966" s="165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1:14" ht="15.5" x14ac:dyDescent="0.35">
      <c r="A967" s="165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1:14" ht="15.5" x14ac:dyDescent="0.35">
      <c r="A968" s="165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1:14" ht="15.5" x14ac:dyDescent="0.35">
      <c r="A969" s="165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1:14" ht="15.5" x14ac:dyDescent="0.35">
      <c r="A970" s="165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1:14" ht="15.5" x14ac:dyDescent="0.35">
      <c r="A971" s="165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1:14" ht="15.5" x14ac:dyDescent="0.35">
      <c r="A972" s="165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1:14" ht="15.5" x14ac:dyDescent="0.35">
      <c r="A973" s="165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1:14" ht="15.5" x14ac:dyDescent="0.35">
      <c r="A974" s="165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1:14" ht="15.5" x14ac:dyDescent="0.35">
      <c r="A975" s="165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1:14" ht="15.5" x14ac:dyDescent="0.35">
      <c r="A976" s="165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1:14" ht="15.5" x14ac:dyDescent="0.35">
      <c r="A977" s="165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1:14" ht="15.5" x14ac:dyDescent="0.35">
      <c r="A978" s="165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1:14" ht="15.5" x14ac:dyDescent="0.35">
      <c r="A979" s="165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1:14" ht="15.5" x14ac:dyDescent="0.35">
      <c r="A980" s="165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1:14" ht="15.5" x14ac:dyDescent="0.35">
      <c r="A981" s="165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1:14" ht="15.5" x14ac:dyDescent="0.35">
      <c r="A982" s="165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1:14" ht="15.5" x14ac:dyDescent="0.35">
      <c r="A983" s="165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1:14" ht="15.5" x14ac:dyDescent="0.35">
      <c r="A984" s="165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1:14" ht="15.5" x14ac:dyDescent="0.35">
      <c r="A985" s="165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1:14" ht="15.5" x14ac:dyDescent="0.35">
      <c r="A986" s="165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1:14" ht="15.5" x14ac:dyDescent="0.35">
      <c r="A987" s="165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1:14" ht="15.5" x14ac:dyDescent="0.35">
      <c r="A988" s="165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1:14" ht="15.5" x14ac:dyDescent="0.35">
      <c r="A989" s="165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1:14" ht="15.5" x14ac:dyDescent="0.35">
      <c r="A990" s="165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1:14" ht="15.5" x14ac:dyDescent="0.35">
      <c r="A991" s="165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1:14" ht="15.5" x14ac:dyDescent="0.35">
      <c r="A992" s="165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1:14" ht="15.5" x14ac:dyDescent="0.35">
      <c r="A993" s="165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1:14" ht="15.5" x14ac:dyDescent="0.35">
      <c r="A994" s="165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1:14" ht="15.5" x14ac:dyDescent="0.35">
      <c r="A995" s="165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1:14" ht="15.5" x14ac:dyDescent="0.35">
      <c r="A996" s="165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1:14" ht="15.5" x14ac:dyDescent="0.35">
      <c r="A997" s="165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1:14" ht="15.5" x14ac:dyDescent="0.35">
      <c r="A998" s="165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1:14" ht="15.5" x14ac:dyDescent="0.35">
      <c r="A999" s="165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1:14" ht="15.5" x14ac:dyDescent="0.35">
      <c r="A1000" s="165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</sheetData>
  <mergeCells count="70">
    <mergeCell ref="B7:N7"/>
    <mergeCell ref="B1:N1"/>
    <mergeCell ref="B2:N2"/>
    <mergeCell ref="B4:N4"/>
    <mergeCell ref="B5:N5"/>
    <mergeCell ref="B6:N6"/>
    <mergeCell ref="A16:A34"/>
    <mergeCell ref="I16:L16"/>
    <mergeCell ref="M17:N17"/>
    <mergeCell ref="M18:N18"/>
    <mergeCell ref="M19:N19"/>
    <mergeCell ref="M20:N20"/>
    <mergeCell ref="M26:N26"/>
    <mergeCell ref="M22:N22"/>
    <mergeCell ref="M23:N23"/>
    <mergeCell ref="M24:N24"/>
    <mergeCell ref="M25:N25"/>
    <mergeCell ref="M28:N28"/>
    <mergeCell ref="M29:N29"/>
    <mergeCell ref="M30:N30"/>
    <mergeCell ref="M31:N31"/>
    <mergeCell ref="M33:N33"/>
    <mergeCell ref="B9:N9"/>
    <mergeCell ref="B10:N10"/>
    <mergeCell ref="B13:N13"/>
    <mergeCell ref="B15:N15"/>
    <mergeCell ref="M21:N21"/>
    <mergeCell ref="F43:H43"/>
    <mergeCell ref="A44:A49"/>
    <mergeCell ref="C44:D44"/>
    <mergeCell ref="E44:H44"/>
    <mergeCell ref="I44:J44"/>
    <mergeCell ref="C45:D45"/>
    <mergeCell ref="E45:G45"/>
    <mergeCell ref="I45:J45"/>
    <mergeCell ref="C46:D46"/>
    <mergeCell ref="E46:G46"/>
    <mergeCell ref="A35:A43"/>
    <mergeCell ref="F35:G35"/>
    <mergeCell ref="F37:H37"/>
    <mergeCell ref="F40:H40"/>
    <mergeCell ref="F41:H41"/>
    <mergeCell ref="B52:D52"/>
    <mergeCell ref="E52:I52"/>
    <mergeCell ref="I46:J46"/>
    <mergeCell ref="C47:D47"/>
    <mergeCell ref="E47:G47"/>
    <mergeCell ref="I47:J47"/>
    <mergeCell ref="C48:D48"/>
    <mergeCell ref="E48:G48"/>
    <mergeCell ref="I48:J48"/>
    <mergeCell ref="C49:D49"/>
    <mergeCell ref="E49:G49"/>
    <mergeCell ref="I49:J49"/>
    <mergeCell ref="B51:D51"/>
    <mergeCell ref="E51:I51"/>
    <mergeCell ref="B53:D53"/>
    <mergeCell ref="E53:I53"/>
    <mergeCell ref="B54:D54"/>
    <mergeCell ref="E54:I54"/>
    <mergeCell ref="B55:D55"/>
    <mergeCell ref="E55:I55"/>
    <mergeCell ref="B59:D59"/>
    <mergeCell ref="E59:I59"/>
    <mergeCell ref="B56:D56"/>
    <mergeCell ref="E56:I56"/>
    <mergeCell ref="B57:D57"/>
    <mergeCell ref="E57:I57"/>
    <mergeCell ref="B58:D58"/>
    <mergeCell ref="E58:I58"/>
  </mergeCells>
  <dataValidations count="1">
    <dataValidation type="list" allowBlank="1" showErrorMessage="1" sqref="I36:J43 M44 B50" xr:uid="{7B2F36FD-24FB-DE44-B7F0-53F1B55F016A}">
      <formula1>"Active,Inactive"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0CFF-E50B-6C4C-AFE2-2352079719F0}">
  <dimension ref="A1:BL250"/>
  <sheetViews>
    <sheetView topLeftCell="A22" zoomScale="80" zoomScaleNormal="80" workbookViewId="0">
      <selection activeCell="C47" sqref="C47"/>
    </sheetView>
  </sheetViews>
  <sheetFormatPr defaultColWidth="9.1796875" defaultRowHeight="15.5" x14ac:dyDescent="0.3"/>
  <cols>
    <col min="1" max="1" width="9.6328125" style="35" customWidth="1"/>
    <col min="2" max="2" width="43.453125" style="84" customWidth="1"/>
    <col min="3" max="3" width="25.81640625" style="84" customWidth="1"/>
    <col min="4" max="4" width="16.1796875" style="84" customWidth="1"/>
    <col min="5" max="5" width="25.6328125" style="37" customWidth="1"/>
    <col min="6" max="6" width="30.36328125" style="37" customWidth="1"/>
    <col min="7" max="8" width="23.1796875" style="37" customWidth="1"/>
    <col min="9" max="9" width="22.453125" style="37" customWidth="1"/>
    <col min="10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257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>
        <v>2022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33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x14ac:dyDescent="0.35">
      <c r="B11" s="48" t="s">
        <v>148</v>
      </c>
      <c r="C11" s="44">
        <v>27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x14ac:dyDescent="0.35">
      <c r="B13" s="48" t="s">
        <v>149</v>
      </c>
      <c r="C13" s="44">
        <v>6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31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50">
        <f>G33</f>
        <v>0</v>
      </c>
      <c r="D17" s="44"/>
      <c r="E17" s="49"/>
      <c r="F17" s="48" t="s">
        <v>153</v>
      </c>
      <c r="G17" s="50">
        <f>G38</f>
        <v>0</v>
      </c>
      <c r="H17" s="44"/>
      <c r="I17" s="42"/>
      <c r="J17" s="48" t="s">
        <v>154</v>
      </c>
      <c r="K17" s="50">
        <f>G44</f>
        <v>0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50">
        <f>J38</f>
        <v>0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/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>
        <v>0</v>
      </c>
      <c r="P30" s="65"/>
      <c r="Q30" s="65"/>
      <c r="R30" s="65"/>
      <c r="S30" s="65"/>
      <c r="T30" s="65"/>
      <c r="U30" s="65">
        <v>0</v>
      </c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>
        <v>5</v>
      </c>
      <c r="D31" s="75"/>
      <c r="E31" s="65">
        <v>5</v>
      </c>
      <c r="F31" s="65"/>
      <c r="G31" s="256">
        <f>D31/5</f>
        <v>0</v>
      </c>
      <c r="H31" s="65">
        <v>0</v>
      </c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>
        <v>0</v>
      </c>
      <c r="D32" s="65"/>
      <c r="E32" s="65">
        <v>0</v>
      </c>
      <c r="F32" s="65"/>
      <c r="G32" s="65"/>
      <c r="H32" s="65">
        <v>0</v>
      </c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5"/>
      <c r="G33" s="72">
        <f>AVERAGE(G30:G32)</f>
        <v>0</v>
      </c>
      <c r="H33" s="65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59"/>
      <c r="E34" s="60"/>
      <c r="F34" s="267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12</v>
      </c>
      <c r="D35" s="268"/>
      <c r="E35" s="65">
        <v>7</v>
      </c>
      <c r="F35" s="269"/>
      <c r="G35" s="66"/>
      <c r="H35" s="270">
        <v>4</v>
      </c>
      <c r="I35" s="69"/>
      <c r="J35" s="271"/>
      <c r="K35" s="65">
        <v>0</v>
      </c>
      <c r="L35" s="65">
        <v>0</v>
      </c>
      <c r="M35" s="69"/>
      <c r="N35" s="70"/>
      <c r="O35" s="65">
        <v>0</v>
      </c>
      <c r="P35" s="65"/>
      <c r="Q35" s="65"/>
      <c r="R35" s="65"/>
      <c r="S35" s="65"/>
      <c r="T35" s="65"/>
      <c r="U35" s="65">
        <v>0</v>
      </c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5">
        <v>13</v>
      </c>
      <c r="D36" s="268"/>
      <c r="E36" s="272">
        <v>12</v>
      </c>
      <c r="F36" s="269"/>
      <c r="G36" s="66"/>
      <c r="H36" s="270">
        <v>2</v>
      </c>
      <c r="I36" s="69"/>
      <c r="J36" s="273"/>
      <c r="K36" s="65">
        <v>0</v>
      </c>
      <c r="L36" s="65">
        <v>0</v>
      </c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274"/>
      <c r="E37" s="69"/>
      <c r="F37" s="269"/>
      <c r="G37" s="69"/>
      <c r="H37" s="65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274"/>
      <c r="E38" s="69"/>
      <c r="F38" s="269"/>
      <c r="G38" s="275">
        <f>SUM(G35:G37)</f>
        <v>0</v>
      </c>
      <c r="H38" s="65"/>
      <c r="I38" s="69"/>
      <c r="J38" s="72">
        <f>SUM(J35:J37)</f>
        <v>0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274"/>
      <c r="E39" s="69"/>
      <c r="F39" s="269"/>
      <c r="G39" s="69"/>
      <c r="H39" s="65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276"/>
      <c r="E40" s="60"/>
      <c r="F40" s="267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1</v>
      </c>
      <c r="D41" s="268"/>
      <c r="E41" s="65">
        <v>1</v>
      </c>
      <c r="F41" s="269"/>
      <c r="G41" s="66"/>
      <c r="H41" s="65">
        <v>0</v>
      </c>
      <c r="I41" s="65">
        <v>0</v>
      </c>
      <c r="J41" s="65"/>
      <c r="K41" s="65">
        <v>0</v>
      </c>
      <c r="L41" s="65">
        <v>0</v>
      </c>
      <c r="M41" s="69"/>
      <c r="N41" s="70"/>
      <c r="O41" s="65">
        <v>0</v>
      </c>
      <c r="P41" s="65"/>
      <c r="Q41" s="65"/>
      <c r="R41" s="65"/>
      <c r="S41" s="65"/>
      <c r="T41" s="65"/>
      <c r="U41" s="65">
        <v>0</v>
      </c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5">
        <v>2</v>
      </c>
      <c r="D42" s="268"/>
      <c r="E42" s="65">
        <v>2</v>
      </c>
      <c r="F42" s="269"/>
      <c r="G42" s="66"/>
      <c r="H42" s="65">
        <v>0</v>
      </c>
      <c r="I42" s="65">
        <v>0</v>
      </c>
      <c r="J42" s="69"/>
      <c r="K42" s="65">
        <v>0</v>
      </c>
      <c r="L42" s="65">
        <v>0</v>
      </c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277"/>
      <c r="G43" s="69"/>
      <c r="H43" s="65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274"/>
      <c r="G44" s="278">
        <f>SUM(G41:G43)</f>
        <v>0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SUM(C30:C44)</f>
        <v>33</v>
      </c>
      <c r="D45" s="82">
        <f t="shared" ref="D45:W45" si="0">SUM(D30:D44)</f>
        <v>0</v>
      </c>
      <c r="E45" s="81">
        <f t="shared" si="0"/>
        <v>27</v>
      </c>
      <c r="F45" s="279">
        <f t="shared" si="0"/>
        <v>0</v>
      </c>
      <c r="G45" s="82">
        <f t="shared" si="0"/>
        <v>0</v>
      </c>
      <c r="H45" s="81">
        <f t="shared" si="0"/>
        <v>6</v>
      </c>
      <c r="I45" s="81">
        <f t="shared" si="0"/>
        <v>0</v>
      </c>
      <c r="J45" s="81" t="e">
        <f t="shared" si="0"/>
        <v>#DIV/0!</v>
      </c>
      <c r="K45" s="81">
        <f t="shared" si="0"/>
        <v>0</v>
      </c>
      <c r="L45" s="81">
        <f t="shared" si="0"/>
        <v>0</v>
      </c>
      <c r="M45" s="81" t="e">
        <f t="shared" si="0"/>
        <v>#DIV/0!</v>
      </c>
      <c r="N45" s="81">
        <f t="shared" si="0"/>
        <v>0</v>
      </c>
      <c r="O45" s="81">
        <f t="shared" si="0"/>
        <v>0</v>
      </c>
      <c r="P45" s="81">
        <f t="shared" si="0"/>
        <v>0</v>
      </c>
      <c r="Q45" s="81" t="e">
        <f t="shared" si="0"/>
        <v>#DIV/0!</v>
      </c>
      <c r="R45" s="81">
        <f t="shared" si="0"/>
        <v>0</v>
      </c>
      <c r="S45" s="81">
        <f t="shared" si="0"/>
        <v>0</v>
      </c>
      <c r="T45" s="81" t="e">
        <f t="shared" si="0"/>
        <v>#DIV/0!</v>
      </c>
      <c r="U45" s="81">
        <f t="shared" si="0"/>
        <v>0</v>
      </c>
      <c r="V45" s="81">
        <f t="shared" si="0"/>
        <v>0</v>
      </c>
      <c r="W45" s="81" t="e">
        <f t="shared" si="0"/>
        <v>#DIV/0!</v>
      </c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26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280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ht="23" x14ac:dyDescent="0.5">
      <c r="B49" s="83"/>
      <c r="C49" s="83"/>
      <c r="D49" s="83"/>
      <c r="E49" s="36"/>
      <c r="F49" s="281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ht="28.5" x14ac:dyDescent="0.65">
      <c r="B50" s="83"/>
      <c r="C50" s="83"/>
      <c r="D50" s="83"/>
      <c r="E50" s="36">
        <v>7</v>
      </c>
      <c r="F50" s="282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ht="26" x14ac:dyDescent="0.6">
      <c r="B51" s="83"/>
      <c r="C51" s="83"/>
      <c r="D51" s="83"/>
      <c r="E51" s="36"/>
      <c r="F51" s="283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262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ht="23" x14ac:dyDescent="0.5">
      <c r="B57" s="83"/>
      <c r="C57" s="83"/>
      <c r="D57" s="83"/>
      <c r="E57" s="36"/>
      <c r="F57" s="36"/>
      <c r="G57" s="284"/>
      <c r="H57" s="284"/>
      <c r="I57" s="284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ht="23" x14ac:dyDescent="0.5">
      <c r="B58" s="83"/>
      <c r="C58" s="83"/>
      <c r="D58" s="83"/>
      <c r="E58" s="36"/>
      <c r="F58" s="36"/>
      <c r="G58" s="284"/>
      <c r="H58" s="284"/>
      <c r="I58" s="284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ht="23" x14ac:dyDescent="0.5">
      <c r="B59" s="83"/>
      <c r="C59" s="83"/>
      <c r="D59" s="83"/>
      <c r="E59" s="36"/>
      <c r="F59" s="36"/>
      <c r="G59" s="285"/>
      <c r="H59" s="284"/>
      <c r="I59" s="285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ht="23" x14ac:dyDescent="0.5">
      <c r="B60" s="83"/>
      <c r="C60" s="83"/>
      <c r="D60" s="83"/>
      <c r="E60" s="36"/>
      <c r="F60" s="36"/>
      <c r="G60" s="285"/>
      <c r="H60" s="284"/>
      <c r="I60" s="285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A709-AAF5-4242-BABD-9FB7CEBFB501}">
  <dimension ref="A1:BL250"/>
  <sheetViews>
    <sheetView zoomScale="70" zoomScaleNormal="7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7.1796875" style="84" bestFit="1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140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274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 t="s">
        <v>275</v>
      </c>
      <c r="D7" s="44">
        <v>2022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44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43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1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>
        <f>G33</f>
        <v>183711.17378218705</v>
      </c>
      <c r="D17" s="44"/>
      <c r="E17" s="49"/>
      <c r="F17" s="48" t="s">
        <v>153</v>
      </c>
      <c r="G17" s="44">
        <f>G38</f>
        <v>106424.6182142459</v>
      </c>
      <c r="H17" s="44"/>
      <c r="I17" s="42"/>
      <c r="J17" s="48" t="s">
        <v>154</v>
      </c>
      <c r="K17" s="44">
        <f>G44</f>
        <v>50032.670828224276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>
        <f>J44</f>
        <v>16490.854977148589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75"/>
      <c r="E30" s="65"/>
      <c r="F30" s="65"/>
      <c r="G30" s="75"/>
      <c r="H30" s="65"/>
      <c r="I30" s="65"/>
      <c r="J30" s="7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>
        <v>1</v>
      </c>
      <c r="D31" s="65">
        <v>82403647</v>
      </c>
      <c r="E31" s="65">
        <v>1</v>
      </c>
      <c r="F31" s="295">
        <v>183711.17378218705</v>
      </c>
      <c r="G31" s="295">
        <v>183711.17378218705</v>
      </c>
      <c r="H31" s="65"/>
      <c r="I31" s="65"/>
      <c r="J31" s="7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>
        <v>0</v>
      </c>
      <c r="D32" s="65"/>
      <c r="E32" s="65"/>
      <c r="F32" s="65"/>
      <c r="G32" s="7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296">
        <f>AVERAGE(G30:G32)</f>
        <v>183711.17378218705</v>
      </c>
      <c r="H33" s="69"/>
      <c r="I33" s="69"/>
      <c r="J33" s="72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1</v>
      </c>
      <c r="D35" s="65">
        <v>38260576</v>
      </c>
      <c r="E35" s="65">
        <v>1</v>
      </c>
      <c r="F35" s="295">
        <v>85298.352469066987</v>
      </c>
      <c r="G35" s="295">
        <v>85298.352469066987</v>
      </c>
      <c r="H35" s="65"/>
      <c r="I35" s="295"/>
      <c r="J35" s="29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241">
        <v>1</v>
      </c>
      <c r="D36" s="65">
        <v>57212949</v>
      </c>
      <c r="E36" s="241">
        <v>1</v>
      </c>
      <c r="F36" s="295">
        <v>127550.88395942481</v>
      </c>
      <c r="G36" s="295">
        <v>127550.88395942481</v>
      </c>
      <c r="H36" s="69"/>
      <c r="I36" s="69"/>
      <c r="J36" s="295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252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>
        <f>AVERAGE(G35:G37)</f>
        <v>106424.6182142459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27</v>
      </c>
      <c r="D41" s="65">
        <v>531702564</v>
      </c>
      <c r="E41" s="65">
        <v>26</v>
      </c>
      <c r="F41" s="295" t="s">
        <v>276</v>
      </c>
      <c r="G41" s="295">
        <v>44957.306877717085</v>
      </c>
      <c r="H41" s="65">
        <v>1</v>
      </c>
      <c r="I41" s="295">
        <v>16490.854977148589</v>
      </c>
      <c r="J41" s="295">
        <v>16490.854977148589</v>
      </c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241">
        <v>14</v>
      </c>
      <c r="D42" s="69">
        <v>346061919</v>
      </c>
      <c r="E42" s="69">
        <v>14</v>
      </c>
      <c r="F42" s="65" t="s">
        <v>277</v>
      </c>
      <c r="G42" s="297">
        <v>55108.034778731468</v>
      </c>
      <c r="H42" s="69"/>
      <c r="I42" s="298"/>
      <c r="J42" s="297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>
        <f>AVERAGE(G41:G43)</f>
        <v>50032.670828224276</v>
      </c>
      <c r="H44" s="69"/>
      <c r="I44" s="69"/>
      <c r="J44" s="73">
        <f>AVERAGE(J41:J43)</f>
        <v>16490.854977148589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28</v>
      </c>
      <c r="D45" s="81">
        <f>D30+D32+D35+D41</f>
        <v>569963140</v>
      </c>
      <c r="E45" s="81">
        <f>E30+E32+E35+E41</f>
        <v>27</v>
      </c>
      <c r="F45" s="81"/>
      <c r="G45" s="81"/>
      <c r="H45" s="81">
        <f>H30+H35+H41</f>
        <v>1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F86A-D452-A741-BD84-2EA0EE58624C}">
  <dimension ref="A1:AY242"/>
  <sheetViews>
    <sheetView topLeftCell="A17" zoomScale="80" zoomScaleNormal="80" workbookViewId="0">
      <selection activeCell="L25" sqref="L25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40.453125" style="84" customWidth="1"/>
    <col min="4" max="4" width="14.1796875" style="37" customWidth="1"/>
    <col min="5" max="6" width="17.453125" style="37" customWidth="1"/>
    <col min="7" max="7" width="7.1796875" style="36" customWidth="1"/>
    <col min="8" max="8" width="22.179687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5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72" t="s">
        <v>256</v>
      </c>
      <c r="D5" s="472"/>
      <c r="E5" s="472"/>
      <c r="F5" s="44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44"/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2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44">
        <f>C37</f>
        <v>1149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44">
        <f>D37</f>
        <v>966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44">
        <f>E37</f>
        <v>183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>
        <v>0</v>
      </c>
      <c r="D15" s="49"/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58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/>
      <c r="D21" s="60"/>
      <c r="E21" s="60"/>
      <c r="F21" s="60"/>
      <c r="G21" s="60"/>
      <c r="H21" s="60"/>
      <c r="I21" s="60"/>
      <c r="J21" s="60"/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5">
        <f>D22+E22</f>
        <v>318</v>
      </c>
      <c r="D22" s="65">
        <v>240</v>
      </c>
      <c r="E22" s="65">
        <v>78</v>
      </c>
      <c r="F22" s="69"/>
      <c r="G22" s="70"/>
      <c r="H22" s="65">
        <v>1</v>
      </c>
      <c r="I22" s="65"/>
      <c r="J22" s="69"/>
      <c r="K22" s="587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5">
        <f t="shared" ref="C23:C24" si="0">D23+E23</f>
        <v>12</v>
      </c>
      <c r="D23" s="65">
        <v>7</v>
      </c>
      <c r="E23" s="65">
        <v>5</v>
      </c>
      <c r="F23" s="69"/>
      <c r="G23" s="70"/>
      <c r="H23" s="69"/>
      <c r="I23" s="69"/>
      <c r="J23" s="69"/>
      <c r="K23" s="587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5">
        <f t="shared" si="0"/>
        <v>15</v>
      </c>
      <c r="D24" s="65">
        <v>15</v>
      </c>
      <c r="E24" s="65">
        <v>0</v>
      </c>
      <c r="F24" s="69"/>
      <c r="G24" s="70"/>
      <c r="H24" s="65"/>
      <c r="I24" s="65"/>
      <c r="J24" s="69"/>
      <c r="K24" s="587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9"/>
      <c r="D25" s="69"/>
      <c r="E25" s="69"/>
      <c r="F25" s="69"/>
      <c r="G25" s="70"/>
      <c r="H25" s="69"/>
      <c r="I25" s="69"/>
      <c r="J25" s="69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/>
      <c r="D26" s="60"/>
      <c r="E26" s="60"/>
      <c r="F26" s="60"/>
      <c r="G26" s="60"/>
      <c r="H26" s="60"/>
      <c r="I26" s="60"/>
      <c r="J26" s="60"/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5">
        <f>D27+E27</f>
        <v>356</v>
      </c>
      <c r="D27" s="65">
        <v>289</v>
      </c>
      <c r="E27" s="65">
        <v>67</v>
      </c>
      <c r="F27" s="69"/>
      <c r="G27" s="70"/>
      <c r="H27" s="65"/>
      <c r="I27" s="65"/>
      <c r="J27" s="69"/>
      <c r="K27" s="587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x14ac:dyDescent="0.35">
      <c r="A28" s="35" t="s">
        <v>231</v>
      </c>
      <c r="B28" s="71" t="s">
        <v>102</v>
      </c>
      <c r="C28" s="65">
        <f t="shared" ref="C28:C29" si="1">D28+E28</f>
        <v>0</v>
      </c>
      <c r="D28" s="69"/>
      <c r="E28" s="69"/>
      <c r="F28" s="69"/>
      <c r="G28" s="70"/>
      <c r="H28" s="69"/>
      <c r="I28" s="69"/>
      <c r="J28" s="69"/>
      <c r="K28" s="587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5">
        <f t="shared" si="1"/>
        <v>3</v>
      </c>
      <c r="D29" s="65">
        <v>3</v>
      </c>
      <c r="E29" s="69"/>
      <c r="F29" s="69"/>
      <c r="G29" s="70"/>
      <c r="H29" s="69"/>
      <c r="I29" s="69"/>
      <c r="J29" s="69"/>
      <c r="K29" s="587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9"/>
      <c r="D30" s="69"/>
      <c r="E30" s="69"/>
      <c r="F30" s="69"/>
      <c r="G30" s="70"/>
      <c r="H30" s="69"/>
      <c r="I30" s="69"/>
      <c r="J30" s="69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9"/>
      <c r="D31" s="69"/>
      <c r="E31" s="69"/>
      <c r="F31" s="69"/>
      <c r="G31" s="70"/>
      <c r="H31" s="69"/>
      <c r="I31" s="69"/>
      <c r="J31" s="69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60"/>
      <c r="D32" s="60"/>
      <c r="E32" s="60"/>
      <c r="F32" s="60"/>
      <c r="G32" s="60"/>
      <c r="H32" s="60"/>
      <c r="I32" s="60"/>
      <c r="J32" s="60"/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5">
        <f>D33+E33</f>
        <v>460</v>
      </c>
      <c r="D33" s="65">
        <v>422</v>
      </c>
      <c r="E33" s="65">
        <v>38</v>
      </c>
      <c r="F33" s="69"/>
      <c r="G33" s="70"/>
      <c r="H33" s="65"/>
      <c r="I33" s="65">
        <v>0</v>
      </c>
      <c r="J33" s="69"/>
      <c r="K33" s="587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x14ac:dyDescent="0.35">
      <c r="A34" s="74" t="s">
        <v>231</v>
      </c>
      <c r="B34" s="71" t="s">
        <v>102</v>
      </c>
      <c r="C34" s="65">
        <f t="shared" ref="C34:C35" si="2">D34+E34</f>
        <v>0</v>
      </c>
      <c r="D34" s="69"/>
      <c r="E34" s="65"/>
      <c r="F34" s="69"/>
      <c r="G34" s="70"/>
      <c r="H34" s="65"/>
      <c r="I34" s="69"/>
      <c r="J34" s="69"/>
      <c r="K34" s="587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5">
        <f t="shared" si="2"/>
        <v>0</v>
      </c>
      <c r="D35" s="69"/>
      <c r="E35" s="65"/>
      <c r="F35" s="69"/>
      <c r="G35" s="70"/>
      <c r="H35" s="69"/>
      <c r="I35" s="69"/>
      <c r="J35" s="69"/>
      <c r="K35" s="587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9"/>
      <c r="D36" s="69"/>
      <c r="E36" s="69"/>
      <c r="F36" s="69"/>
      <c r="G36" s="70"/>
      <c r="H36" s="69"/>
      <c r="I36" s="69"/>
      <c r="J36" s="69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81">
        <f>C22+C24+C27+C33</f>
        <v>1149</v>
      </c>
      <c r="D37" s="81">
        <f>D22+D24+D27+D33</f>
        <v>966</v>
      </c>
      <c r="E37" s="81">
        <f>E22+E27+E33</f>
        <v>183</v>
      </c>
      <c r="F37" s="69"/>
      <c r="G37" s="70"/>
      <c r="H37" s="81">
        <v>0</v>
      </c>
      <c r="I37" s="81">
        <v>0</v>
      </c>
      <c r="J37" s="69"/>
      <c r="K37" s="587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8CE3-B57C-F148-8A3C-2FFFC14EB16E}">
  <dimension ref="A1:AY242"/>
  <sheetViews>
    <sheetView topLeftCell="A10" zoomScale="80" zoomScaleNormal="8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40.453125" style="84" customWidth="1"/>
    <col min="4" max="4" width="14.36328125" style="37" customWidth="1"/>
    <col min="5" max="6" width="17.453125" style="37" customWidth="1"/>
    <col min="7" max="7" width="7.1796875" style="36" customWidth="1"/>
    <col min="8" max="8" width="22.3632812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25" customHeight="1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72" t="s">
        <v>268</v>
      </c>
      <c r="D5" s="472"/>
      <c r="E5" s="472"/>
      <c r="F5" s="44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289">
        <v>44896</v>
      </c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2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290">
        <v>944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290">
        <v>739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290">
        <v>205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 t="s">
        <v>151</v>
      </c>
      <c r="D15" s="49" t="s">
        <v>269</v>
      </c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ht="30" customHeigh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ht="21" customHeigh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46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/>
      <c r="D21" s="60"/>
      <c r="E21" s="60"/>
      <c r="F21" s="60"/>
      <c r="G21" s="60"/>
      <c r="H21" s="60"/>
      <c r="I21" s="60"/>
      <c r="J21" s="60"/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9">
        <v>20</v>
      </c>
      <c r="D22" s="69">
        <v>16</v>
      </c>
      <c r="E22" s="69">
        <v>4</v>
      </c>
      <c r="F22" s="69"/>
      <c r="G22" s="70"/>
      <c r="H22" s="69"/>
      <c r="I22" s="69"/>
      <c r="J22" s="69"/>
      <c r="K22" s="464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9">
        <v>10</v>
      </c>
      <c r="D23" s="69">
        <v>8</v>
      </c>
      <c r="E23" s="69">
        <v>2</v>
      </c>
      <c r="F23" s="69"/>
      <c r="G23" s="70"/>
      <c r="H23" s="69"/>
      <c r="I23" s="69"/>
      <c r="J23" s="69"/>
      <c r="K23" s="464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9">
        <v>11</v>
      </c>
      <c r="D24" s="69">
        <v>11</v>
      </c>
      <c r="E24" s="69">
        <v>0</v>
      </c>
      <c r="F24" s="69"/>
      <c r="G24" s="70"/>
      <c r="H24" s="69"/>
      <c r="I24" s="69"/>
      <c r="J24" s="69"/>
      <c r="K24" s="464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9"/>
      <c r="D25" s="69"/>
      <c r="E25" s="69"/>
      <c r="F25" s="69"/>
      <c r="G25" s="70"/>
      <c r="H25" s="69"/>
      <c r="I25" s="69"/>
      <c r="J25" s="69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/>
      <c r="D26" s="60"/>
      <c r="E26" s="60"/>
      <c r="F26" s="60"/>
      <c r="G26" s="60"/>
      <c r="H26" s="60"/>
      <c r="I26" s="60"/>
      <c r="J26" s="60"/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9">
        <v>131</v>
      </c>
      <c r="D27" s="69">
        <v>106</v>
      </c>
      <c r="E27" s="69">
        <v>25</v>
      </c>
      <c r="F27" s="69"/>
      <c r="G27" s="70"/>
      <c r="H27" s="69"/>
      <c r="I27" s="69"/>
      <c r="J27" s="69"/>
      <c r="K27" s="464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ht="16" customHeight="1" x14ac:dyDescent="0.35">
      <c r="A28" s="35" t="s">
        <v>231</v>
      </c>
      <c r="B28" s="71" t="s">
        <v>102</v>
      </c>
      <c r="C28" s="69">
        <v>47</v>
      </c>
      <c r="D28" s="69">
        <v>35</v>
      </c>
      <c r="E28" s="69">
        <v>12</v>
      </c>
      <c r="F28" s="69"/>
      <c r="G28" s="70"/>
      <c r="H28" s="69"/>
      <c r="I28" s="69"/>
      <c r="J28" s="69"/>
      <c r="K28" s="464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9">
        <v>22</v>
      </c>
      <c r="D29" s="69">
        <v>21</v>
      </c>
      <c r="E29" s="69">
        <v>1</v>
      </c>
      <c r="F29" s="69"/>
      <c r="G29" s="70"/>
      <c r="H29" s="69"/>
      <c r="I29" s="69"/>
      <c r="J29" s="69"/>
      <c r="K29" s="464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9"/>
      <c r="D30" s="69"/>
      <c r="E30" s="69"/>
      <c r="F30" s="69"/>
      <c r="G30" s="70"/>
      <c r="H30" s="69"/>
      <c r="I30" s="69"/>
      <c r="J30" s="69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9"/>
      <c r="D31" s="69"/>
      <c r="E31" s="69"/>
      <c r="F31" s="69"/>
      <c r="G31" s="70"/>
      <c r="H31" s="69"/>
      <c r="I31" s="69"/>
      <c r="J31" s="69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60"/>
      <c r="D32" s="60"/>
      <c r="E32" s="60"/>
      <c r="F32" s="60"/>
      <c r="G32" s="60"/>
      <c r="H32" s="60"/>
      <c r="I32" s="60"/>
      <c r="J32" s="60"/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9">
        <v>551</v>
      </c>
      <c r="D33" s="69">
        <v>436</v>
      </c>
      <c r="E33" s="69">
        <v>115</v>
      </c>
      <c r="F33" s="69"/>
      <c r="G33" s="70"/>
      <c r="H33" s="69"/>
      <c r="I33" s="69"/>
      <c r="J33" s="69"/>
      <c r="K33" s="464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ht="16" customHeight="1" x14ac:dyDescent="0.35">
      <c r="A34" s="74" t="s">
        <v>231</v>
      </c>
      <c r="B34" s="71" t="s">
        <v>102</v>
      </c>
      <c r="C34" s="69">
        <v>118</v>
      </c>
      <c r="D34" s="69">
        <v>76</v>
      </c>
      <c r="E34" s="69">
        <v>42</v>
      </c>
      <c r="F34" s="69"/>
      <c r="G34" s="70"/>
      <c r="H34" s="69"/>
      <c r="I34" s="69"/>
      <c r="J34" s="69"/>
      <c r="K34" s="464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9">
        <v>34</v>
      </c>
      <c r="D35" s="69">
        <v>30</v>
      </c>
      <c r="E35" s="69">
        <v>4</v>
      </c>
      <c r="F35" s="69"/>
      <c r="G35" s="70"/>
      <c r="H35" s="69"/>
      <c r="I35" s="69"/>
      <c r="J35" s="69"/>
      <c r="K35" s="464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9"/>
      <c r="D36" s="69"/>
      <c r="E36" s="69"/>
      <c r="F36" s="69"/>
      <c r="G36" s="70"/>
      <c r="H36" s="69"/>
      <c r="I36" s="69"/>
      <c r="J36" s="69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291">
        <f>SUM(C22:C36)</f>
        <v>944</v>
      </c>
      <c r="D37" s="291">
        <f>SUM(D22:D36)</f>
        <v>739</v>
      </c>
      <c r="E37" s="291">
        <f>SUM(E22:E36)</f>
        <v>205</v>
      </c>
      <c r="F37" s="69"/>
      <c r="G37" s="70"/>
      <c r="H37" s="69"/>
      <c r="I37" s="69"/>
      <c r="J37" s="69"/>
      <c r="K37" s="464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1067-4C2F-EA46-86E2-032EFB51CE6D}">
  <dimension ref="A1:BL250"/>
  <sheetViews>
    <sheetView topLeftCell="A26" zoomScale="80" zoomScaleNormal="80" workbookViewId="0">
      <selection activeCell="K8" sqref="K8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16.1796875" style="84" bestFit="1" customWidth="1"/>
    <col min="4" max="4" width="25.36328125" style="84" customWidth="1"/>
    <col min="5" max="5" width="14.1796875" style="37" customWidth="1"/>
    <col min="6" max="6" width="30.1796875" style="37" customWidth="1"/>
    <col min="7" max="7" width="14.1796875" style="37" customWidth="1"/>
    <col min="8" max="10" width="17.453125" style="37" customWidth="1"/>
    <col min="11" max="11" width="22.1796875" style="37" customWidth="1"/>
    <col min="12" max="13" width="17.453125" style="37" customWidth="1"/>
    <col min="14" max="14" width="7.1796875" style="36" customWidth="1"/>
    <col min="15" max="17" width="22.179687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A5" s="35" t="s">
        <v>219</v>
      </c>
      <c r="B5" s="43" t="s">
        <v>144</v>
      </c>
      <c r="C5" s="472" t="s">
        <v>220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A7" s="35" t="s">
        <v>221</v>
      </c>
      <c r="B7" s="46" t="s">
        <v>146</v>
      </c>
      <c r="C7" s="44" t="s">
        <v>222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A9" s="35" t="s">
        <v>223</v>
      </c>
      <c r="B9" s="46" t="s">
        <v>147</v>
      </c>
      <c r="C9" s="44">
        <v>66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A11" s="35" t="s">
        <v>224</v>
      </c>
      <c r="B11" s="48" t="s">
        <v>148</v>
      </c>
      <c r="C11" s="44">
        <v>52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A13" s="35" t="s">
        <v>225</v>
      </c>
      <c r="B13" s="48" t="s">
        <v>149</v>
      </c>
      <c r="C13" s="44">
        <v>14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A15" s="35" t="s">
        <v>226</v>
      </c>
      <c r="B15" s="48" t="s">
        <v>150</v>
      </c>
      <c r="C15" s="44" t="s">
        <v>151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44" t="s">
        <v>227</v>
      </c>
      <c r="D17" s="44"/>
      <c r="E17" s="49"/>
      <c r="F17" s="48" t="s">
        <v>153</v>
      </c>
      <c r="G17" s="240" t="s">
        <v>181</v>
      </c>
      <c r="H17" s="240"/>
      <c r="I17" s="42"/>
      <c r="J17" s="48" t="s">
        <v>154</v>
      </c>
      <c r="K17" s="50" t="s">
        <v>181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50">
        <v>47807456.169973515</v>
      </c>
      <c r="D19" s="44"/>
      <c r="E19" s="49"/>
      <c r="F19" s="48" t="s">
        <v>156</v>
      </c>
      <c r="G19" s="50" t="s">
        <v>181</v>
      </c>
      <c r="H19" s="44"/>
      <c r="I19" s="42"/>
      <c r="J19" s="48" t="s">
        <v>157</v>
      </c>
      <c r="K19" s="50" t="s">
        <v>181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 t="s">
        <v>228</v>
      </c>
      <c r="D21" s="44"/>
      <c r="E21" s="49"/>
      <c r="F21" s="48" t="s">
        <v>159</v>
      </c>
      <c r="G21" s="44" t="s">
        <v>228</v>
      </c>
      <c r="H21" s="44"/>
      <c r="I21" s="42"/>
      <c r="J21" s="48" t="s">
        <v>160</v>
      </c>
      <c r="K21" s="44" t="s">
        <v>228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A29" s="35" t="s">
        <v>229</v>
      </c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A30" s="35" t="s">
        <v>230</v>
      </c>
      <c r="B30" s="64" t="s">
        <v>62</v>
      </c>
      <c r="C30" s="241">
        <v>2</v>
      </c>
      <c r="D30" s="66"/>
      <c r="E30" s="65">
        <v>2</v>
      </c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A31" s="35" t="s">
        <v>231</v>
      </c>
      <c r="B31" s="71" t="s">
        <v>102</v>
      </c>
      <c r="C31" s="241">
        <v>0</v>
      </c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A32" s="35" t="s">
        <v>232</v>
      </c>
      <c r="B32" s="64" t="s">
        <v>97</v>
      </c>
      <c r="C32" s="241">
        <v>1</v>
      </c>
      <c r="D32" s="66"/>
      <c r="E32" s="65">
        <v>1</v>
      </c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241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A34" s="35" t="s">
        <v>233</v>
      </c>
      <c r="B34" s="59" t="s">
        <v>176</v>
      </c>
      <c r="C34" s="242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A35" s="35" t="s">
        <v>230</v>
      </c>
      <c r="B35" s="64" t="s">
        <v>62</v>
      </c>
      <c r="C35" s="241">
        <v>10</v>
      </c>
      <c r="D35" s="243"/>
      <c r="E35" s="65">
        <v>10</v>
      </c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A36" s="35" t="s">
        <v>231</v>
      </c>
      <c r="B36" s="71" t="s">
        <v>102</v>
      </c>
      <c r="C36" s="241">
        <v>0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A37" s="35" t="s">
        <v>232</v>
      </c>
      <c r="B37" s="64" t="s">
        <v>97</v>
      </c>
      <c r="C37" s="241">
        <v>0</v>
      </c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241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241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A40" s="35" t="s">
        <v>234</v>
      </c>
      <c r="B40" s="59" t="s">
        <v>177</v>
      </c>
      <c r="C40" s="242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 t="s">
        <v>230</v>
      </c>
      <c r="B41" s="64" t="s">
        <v>62</v>
      </c>
      <c r="C41" s="244">
        <v>53</v>
      </c>
      <c r="D41" s="75"/>
      <c r="E41" s="65">
        <v>53</v>
      </c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 t="s">
        <v>231</v>
      </c>
      <c r="B42" s="71" t="s">
        <v>102</v>
      </c>
      <c r="C42" s="241">
        <v>0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 t="s">
        <v>232</v>
      </c>
      <c r="B43" s="64" t="s">
        <v>97</v>
      </c>
      <c r="C43" s="241">
        <v>0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SUM(C30:C44)</f>
        <v>66</v>
      </c>
      <c r="D45" s="82"/>
      <c r="E45" s="81">
        <f>E30+E32+E35+E41</f>
        <v>66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6826-A64A-E349-A5A1-C1AEF745FAB1}">
  <dimension ref="A1:BL250"/>
  <sheetViews>
    <sheetView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/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/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f>C45</f>
        <v>0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f>E45</f>
        <v>0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f>H45</f>
        <v>0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0</v>
      </c>
      <c r="D45" s="81">
        <f>D30+D32+D35+D41</f>
        <v>0</v>
      </c>
      <c r="E45" s="81">
        <f>E30+E32+E35+E41</f>
        <v>0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16DB3-422A-AB4E-A589-42F5EED2EC16}">
  <dimension ref="A1:BL250"/>
  <sheetViews>
    <sheetView zoomScale="50" zoomScaleNormal="5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5" width="22.36328125" style="344" customWidth="1"/>
    <col min="16" max="16" width="22.36328125" style="37" customWidth="1"/>
    <col min="17" max="17" width="22.36328125" style="344" customWidth="1"/>
    <col min="18" max="18" width="20" style="344" customWidth="1"/>
    <col min="19" max="19" width="20" style="37" customWidth="1"/>
    <col min="20" max="21" width="20" style="344" customWidth="1"/>
    <col min="22" max="22" width="20" style="37" customWidth="1"/>
    <col min="23" max="23" width="20" style="344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9"/>
      <c r="P2" s="38"/>
      <c r="Q2" s="39"/>
      <c r="R2" s="39"/>
      <c r="S2" s="38"/>
      <c r="T2" s="39"/>
      <c r="U2" s="39"/>
      <c r="V2" s="38"/>
      <c r="W2" s="39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34"/>
      <c r="P3" s="36"/>
      <c r="Q3" s="334"/>
      <c r="R3" s="334"/>
      <c r="S3" s="36"/>
      <c r="T3" s="334"/>
      <c r="U3" s="334"/>
      <c r="V3" s="36"/>
      <c r="W3" s="334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5"/>
      <c r="P4" s="42"/>
      <c r="Q4" s="45"/>
      <c r="R4" s="45"/>
      <c r="S4" s="42"/>
      <c r="T4" s="45"/>
      <c r="U4" s="45"/>
      <c r="V4" s="42"/>
      <c r="W4" s="45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A5" s="35" t="s">
        <v>219</v>
      </c>
      <c r="B5" s="43" t="s">
        <v>144</v>
      </c>
      <c r="C5" s="472" t="s">
        <v>282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5"/>
      <c r="P5" s="42"/>
      <c r="Q5" s="45"/>
      <c r="R5" s="45"/>
      <c r="S5" s="42"/>
      <c r="T5" s="45"/>
      <c r="U5" s="45"/>
      <c r="V5" s="42"/>
      <c r="W5" s="45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5"/>
      <c r="P6" s="42"/>
      <c r="Q6" s="45"/>
      <c r="R6" s="45"/>
      <c r="S6" s="42"/>
      <c r="T6" s="45"/>
      <c r="U6" s="45"/>
      <c r="V6" s="42"/>
      <c r="W6" s="45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A7" s="35" t="s">
        <v>221</v>
      </c>
      <c r="B7" s="46" t="s">
        <v>146</v>
      </c>
      <c r="C7" s="44">
        <v>2022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5"/>
      <c r="P7" s="42"/>
      <c r="Q7" s="45"/>
      <c r="R7" s="45"/>
      <c r="S7" s="42"/>
      <c r="T7" s="45"/>
      <c r="U7" s="45"/>
      <c r="V7" s="42"/>
      <c r="W7" s="45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5"/>
      <c r="P8" s="42"/>
      <c r="Q8" s="45"/>
      <c r="R8" s="45"/>
      <c r="S8" s="42"/>
      <c r="T8" s="45"/>
      <c r="U8" s="45"/>
      <c r="V8" s="42"/>
      <c r="W8" s="45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A9" s="35" t="s">
        <v>223</v>
      </c>
      <c r="B9" s="46" t="s">
        <v>147</v>
      </c>
      <c r="C9" s="44">
        <v>171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5"/>
      <c r="P9" s="42"/>
      <c r="Q9" s="45"/>
      <c r="R9" s="45"/>
      <c r="S9" s="42"/>
      <c r="T9" s="45"/>
      <c r="U9" s="45"/>
      <c r="V9" s="42"/>
      <c r="W9" s="45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5"/>
      <c r="P10" s="42"/>
      <c r="Q10" s="45"/>
      <c r="R10" s="45"/>
      <c r="S10" s="42"/>
      <c r="T10" s="45"/>
      <c r="U10" s="45"/>
      <c r="V10" s="42"/>
      <c r="W10" s="45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A11" s="35" t="s">
        <v>224</v>
      </c>
      <c r="B11" s="48" t="s">
        <v>148</v>
      </c>
      <c r="C11" s="44">
        <v>140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5"/>
      <c r="P11" s="42"/>
      <c r="Q11" s="45"/>
      <c r="R11" s="45"/>
      <c r="S11" s="42"/>
      <c r="T11" s="45"/>
      <c r="U11" s="45"/>
      <c r="V11" s="42"/>
      <c r="W11" s="45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5"/>
      <c r="P12" s="42"/>
      <c r="Q12" s="45"/>
      <c r="R12" s="45"/>
      <c r="S12" s="42"/>
      <c r="T12" s="45"/>
      <c r="U12" s="45"/>
      <c r="V12" s="42"/>
      <c r="W12" s="45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A13" s="35" t="s">
        <v>225</v>
      </c>
      <c r="B13" s="48" t="s">
        <v>149</v>
      </c>
      <c r="C13" s="44">
        <v>31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5"/>
      <c r="P13" s="42"/>
      <c r="Q13" s="45"/>
      <c r="R13" s="45"/>
      <c r="S13" s="42"/>
      <c r="T13" s="45"/>
      <c r="U13" s="45"/>
      <c r="V13" s="42"/>
      <c r="W13" s="45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5"/>
      <c r="P14" s="42"/>
      <c r="Q14" s="45"/>
      <c r="R14" s="45"/>
      <c r="S14" s="42"/>
      <c r="T14" s="45"/>
      <c r="U14" s="45"/>
      <c r="V14" s="42"/>
      <c r="W14" s="45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A15" s="35" t="s">
        <v>226</v>
      </c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5"/>
      <c r="P15" s="42"/>
      <c r="Q15" s="45"/>
      <c r="R15" s="45"/>
      <c r="S15" s="42"/>
      <c r="T15" s="45"/>
      <c r="U15" s="45"/>
      <c r="V15" s="42"/>
      <c r="W15" s="45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5"/>
      <c r="P16" s="42"/>
      <c r="Q16" s="45"/>
      <c r="R16" s="45"/>
      <c r="S16" s="42"/>
      <c r="T16" s="45"/>
      <c r="U16" s="45"/>
      <c r="V16" s="42"/>
      <c r="W16" s="45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50">
        <f>G33</f>
        <v>10860.422579501099</v>
      </c>
      <c r="D17" s="44"/>
      <c r="E17" s="49"/>
      <c r="F17" s="48" t="s">
        <v>153</v>
      </c>
      <c r="G17" s="50">
        <f>G38</f>
        <v>3066.4906184026377</v>
      </c>
      <c r="H17" s="44"/>
      <c r="I17" s="42"/>
      <c r="J17" s="48" t="s">
        <v>154</v>
      </c>
      <c r="K17" s="50">
        <f>G44</f>
        <v>455.91301958749432</v>
      </c>
      <c r="L17" s="44"/>
      <c r="M17" s="42"/>
      <c r="N17" s="42"/>
      <c r="O17" s="45"/>
      <c r="P17" s="42"/>
      <c r="Q17" s="45"/>
      <c r="R17" s="45"/>
      <c r="S17" s="42"/>
      <c r="T17" s="45"/>
      <c r="U17" s="45"/>
      <c r="V17" s="42"/>
      <c r="W17" s="45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5"/>
      <c r="P18" s="42"/>
      <c r="Q18" s="45"/>
      <c r="R18" s="45"/>
      <c r="S18" s="42"/>
      <c r="T18" s="45"/>
      <c r="U18" s="45"/>
      <c r="V18" s="42"/>
      <c r="W18" s="45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50">
        <f>J33</f>
        <v>10206.100538463363</v>
      </c>
      <c r="D19" s="50"/>
      <c r="E19" s="49"/>
      <c r="F19" s="48" t="s">
        <v>156</v>
      </c>
      <c r="G19" s="50">
        <f>J38</f>
        <v>2665.8375833194959</v>
      </c>
      <c r="H19" s="44"/>
      <c r="I19" s="42"/>
      <c r="J19" s="48" t="s">
        <v>157</v>
      </c>
      <c r="K19" s="44">
        <f>J44</f>
        <v>0</v>
      </c>
      <c r="L19" s="44"/>
      <c r="M19" s="42"/>
      <c r="N19" s="42"/>
      <c r="O19" s="45"/>
      <c r="P19" s="42"/>
      <c r="Q19" s="45"/>
      <c r="R19" s="45"/>
      <c r="S19" s="42"/>
      <c r="T19" s="45"/>
      <c r="U19" s="45"/>
      <c r="V19" s="42"/>
      <c r="W19" s="45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5"/>
      <c r="P20" s="42"/>
      <c r="Q20" s="45"/>
      <c r="R20" s="45"/>
      <c r="S20" s="42"/>
      <c r="T20" s="45"/>
      <c r="U20" s="45"/>
      <c r="V20" s="42"/>
      <c r="W20" s="45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>
        <f>M33</f>
        <v>0</v>
      </c>
      <c r="D21" s="44"/>
      <c r="E21" s="49"/>
      <c r="F21" s="48" t="s">
        <v>159</v>
      </c>
      <c r="G21" s="44">
        <f>M38</f>
        <v>0</v>
      </c>
      <c r="H21" s="44"/>
      <c r="I21" s="42"/>
      <c r="J21" s="48" t="s">
        <v>160</v>
      </c>
      <c r="K21" s="44">
        <f>M44</f>
        <v>0</v>
      </c>
      <c r="L21" s="44"/>
      <c r="M21" s="42"/>
      <c r="N21" s="42"/>
      <c r="O21" s="45"/>
      <c r="P21" s="42"/>
      <c r="Q21" s="45"/>
      <c r="R21" s="45"/>
      <c r="S21" s="42"/>
      <c r="T21" s="45"/>
      <c r="U21" s="45"/>
      <c r="V21" s="42"/>
      <c r="W21" s="45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5"/>
      <c r="P22" s="42"/>
      <c r="Q22" s="45"/>
      <c r="R22" s="45"/>
      <c r="S22" s="42"/>
      <c r="T22" s="45"/>
      <c r="U22" s="45"/>
      <c r="V22" s="42"/>
      <c r="W22" s="45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5"/>
      <c r="P23" s="42"/>
      <c r="Q23" s="45"/>
      <c r="R23" s="45"/>
      <c r="S23" s="42"/>
      <c r="T23" s="45"/>
      <c r="U23" s="45"/>
      <c r="V23" s="42"/>
      <c r="W23" s="45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338"/>
      <c r="P24" s="53"/>
      <c r="Q24" s="338"/>
      <c r="R24" s="338"/>
      <c r="S24" s="53"/>
      <c r="T24" s="338"/>
      <c r="U24" s="338"/>
      <c r="V24" s="53"/>
      <c r="W24" s="338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A29" s="35" t="s">
        <v>229</v>
      </c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A30" s="35" t="s">
        <v>230</v>
      </c>
      <c r="B30" s="64" t="s">
        <v>62</v>
      </c>
      <c r="C30" s="65"/>
      <c r="D30" s="65"/>
      <c r="E30" s="65">
        <v>12</v>
      </c>
      <c r="F30" s="75"/>
      <c r="G30" s="75">
        <v>10860.422579501099</v>
      </c>
      <c r="H30" s="65">
        <v>1</v>
      </c>
      <c r="I30" s="65"/>
      <c r="J30" s="75">
        <v>10206.100538463363</v>
      </c>
      <c r="K30" s="65">
        <v>0</v>
      </c>
      <c r="L30" s="65"/>
      <c r="M30" s="69">
        <v>0</v>
      </c>
      <c r="N30" s="70"/>
      <c r="O30" s="65">
        <v>0</v>
      </c>
      <c r="P30" s="65"/>
      <c r="Q30" s="65">
        <v>0</v>
      </c>
      <c r="R30" s="65">
        <v>0</v>
      </c>
      <c r="S30" s="65"/>
      <c r="T30" s="65">
        <v>0</v>
      </c>
      <c r="U30" s="65">
        <v>0</v>
      </c>
      <c r="V30" s="65"/>
      <c r="W30" s="65">
        <v>0</v>
      </c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A31" s="35" t="s">
        <v>231</v>
      </c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5">
        <v>0</v>
      </c>
      <c r="P31" s="69"/>
      <c r="Q31" s="65"/>
      <c r="R31" s="65"/>
      <c r="S31" s="69"/>
      <c r="T31" s="65"/>
      <c r="U31" s="65"/>
      <c r="V31" s="69"/>
      <c r="W31" s="65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A32" s="35" t="s">
        <v>232</v>
      </c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>
        <v>0</v>
      </c>
      <c r="P32" s="65"/>
      <c r="Q32" s="65"/>
      <c r="R32" s="65"/>
      <c r="S32" s="65"/>
      <c r="T32" s="65"/>
      <c r="U32" s="65"/>
      <c r="V32" s="65"/>
      <c r="W32" s="65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9"/>
      <c r="D33" s="69"/>
      <c r="E33" s="69"/>
      <c r="F33" s="69"/>
      <c r="G33" s="72">
        <f>AVERAGE(G30:G32)</f>
        <v>10860.422579501099</v>
      </c>
      <c r="H33" s="69"/>
      <c r="I33" s="69"/>
      <c r="J33" s="72">
        <f>AVERAGE(J30:J32)</f>
        <v>10206.100538463363</v>
      </c>
      <c r="K33" s="69"/>
      <c r="L33" s="69"/>
      <c r="M33" s="73">
        <f>AVERAGE(M30:M32)</f>
        <v>0</v>
      </c>
      <c r="N33" s="70"/>
      <c r="O33" s="65"/>
      <c r="P33" s="69"/>
      <c r="Q33" s="345">
        <f>AVERAGE(Q30:Q32)</f>
        <v>0</v>
      </c>
      <c r="R33" s="65"/>
      <c r="S33" s="69"/>
      <c r="T33" s="345">
        <f>AVERAGE(T30:T32)</f>
        <v>0</v>
      </c>
      <c r="U33" s="65"/>
      <c r="V33" s="69"/>
      <c r="W33" s="345">
        <f>AVERAGE(W30:W32)</f>
        <v>0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A34" s="35" t="s">
        <v>233</v>
      </c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A35" s="35" t="s">
        <v>230</v>
      </c>
      <c r="B35" s="64" t="s">
        <v>62</v>
      </c>
      <c r="C35" s="65"/>
      <c r="D35" s="65"/>
      <c r="E35" s="65">
        <v>106</v>
      </c>
      <c r="F35" s="65"/>
      <c r="G35" s="75">
        <v>3066.4906184026377</v>
      </c>
      <c r="H35" s="65">
        <v>30</v>
      </c>
      <c r="I35" s="65"/>
      <c r="J35" s="75">
        <v>2665.8375833194959</v>
      </c>
      <c r="K35" s="65">
        <v>0</v>
      </c>
      <c r="L35" s="65"/>
      <c r="M35" s="69">
        <v>0</v>
      </c>
      <c r="N35" s="70"/>
      <c r="O35" s="65">
        <v>0</v>
      </c>
      <c r="P35" s="65"/>
      <c r="Q35" s="65">
        <v>0</v>
      </c>
      <c r="R35" s="65">
        <v>0</v>
      </c>
      <c r="S35" s="65"/>
      <c r="T35" s="65">
        <v>0</v>
      </c>
      <c r="U35" s="65">
        <v>0</v>
      </c>
      <c r="V35" s="65"/>
      <c r="W35" s="65">
        <v>0</v>
      </c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A36" s="35" t="s">
        <v>231</v>
      </c>
      <c r="B36" s="71" t="s">
        <v>102</v>
      </c>
      <c r="C36" s="65"/>
      <c r="D36" s="69"/>
      <c r="E36" s="65"/>
      <c r="F36" s="69"/>
      <c r="G36" s="65"/>
      <c r="H36" s="65"/>
      <c r="I36" s="69"/>
      <c r="J36" s="69"/>
      <c r="K36" s="65"/>
      <c r="L36" s="69"/>
      <c r="M36" s="69"/>
      <c r="N36" s="70"/>
      <c r="O36" s="65">
        <v>0</v>
      </c>
      <c r="P36" s="69"/>
      <c r="Q36" s="65"/>
      <c r="R36" s="65">
        <v>0</v>
      </c>
      <c r="S36" s="69"/>
      <c r="T36" s="65"/>
      <c r="U36" s="65"/>
      <c r="V36" s="69"/>
      <c r="W36" s="65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A37" s="35" t="s">
        <v>232</v>
      </c>
      <c r="B37" s="64" t="s">
        <v>97</v>
      </c>
      <c r="C37" s="65"/>
      <c r="D37" s="69"/>
      <c r="E37" s="65"/>
      <c r="F37" s="69"/>
      <c r="G37" s="65"/>
      <c r="H37" s="65"/>
      <c r="I37" s="69"/>
      <c r="J37" s="69"/>
      <c r="K37" s="65"/>
      <c r="L37" s="69"/>
      <c r="M37" s="69"/>
      <c r="N37" s="70"/>
      <c r="O37" s="65">
        <v>0</v>
      </c>
      <c r="P37" s="69"/>
      <c r="Q37" s="65"/>
      <c r="R37" s="65">
        <v>0</v>
      </c>
      <c r="S37" s="69"/>
      <c r="T37" s="65"/>
      <c r="U37" s="65"/>
      <c r="V37" s="69"/>
      <c r="W37" s="65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9"/>
      <c r="F38" s="69"/>
      <c r="G38" s="72">
        <f>AVERAGE(G35:G37)</f>
        <v>3066.4906184026377</v>
      </c>
      <c r="H38" s="69"/>
      <c r="I38" s="69"/>
      <c r="J38" s="72">
        <f>AVERAGE(J35:J37)</f>
        <v>2665.8375833194959</v>
      </c>
      <c r="K38" s="69"/>
      <c r="L38" s="69"/>
      <c r="M38" s="73">
        <f>AVERAGE(M35:M37)</f>
        <v>0</v>
      </c>
      <c r="N38" s="70"/>
      <c r="O38" s="65"/>
      <c r="P38" s="69"/>
      <c r="Q38" s="345">
        <f>AVERAGE(Q35:Q37)</f>
        <v>0</v>
      </c>
      <c r="R38" s="65"/>
      <c r="S38" s="69"/>
      <c r="T38" s="345">
        <f>AVERAGE(T35:T37)</f>
        <v>0</v>
      </c>
      <c r="U38" s="65"/>
      <c r="V38" s="69"/>
      <c r="W38" s="345">
        <f>AVERAGE(W35:W37)</f>
        <v>0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5"/>
      <c r="P39" s="69"/>
      <c r="Q39" s="65"/>
      <c r="R39" s="65"/>
      <c r="S39" s="69"/>
      <c r="T39" s="65"/>
      <c r="U39" s="65"/>
      <c r="V39" s="69"/>
      <c r="W39" s="65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A40" s="35" t="s">
        <v>234</v>
      </c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 t="s">
        <v>230</v>
      </c>
      <c r="B41" s="64" t="s">
        <v>62</v>
      </c>
      <c r="C41" s="65"/>
      <c r="D41" s="65"/>
      <c r="E41" s="65">
        <v>22</v>
      </c>
      <c r="F41" s="65"/>
      <c r="G41" s="346">
        <v>455.91301958749432</v>
      </c>
      <c r="H41" s="65">
        <v>0</v>
      </c>
      <c r="I41" s="65"/>
      <c r="J41" s="65">
        <v>0</v>
      </c>
      <c r="K41" s="65">
        <v>0</v>
      </c>
      <c r="L41" s="65"/>
      <c r="M41" s="69">
        <v>0</v>
      </c>
      <c r="N41" s="70"/>
      <c r="O41" s="65"/>
      <c r="P41" s="65"/>
      <c r="Q41" s="65">
        <v>0</v>
      </c>
      <c r="R41" s="65">
        <v>0</v>
      </c>
      <c r="S41" s="65"/>
      <c r="T41" s="65">
        <v>0</v>
      </c>
      <c r="U41" s="65">
        <v>0</v>
      </c>
      <c r="V41" s="65"/>
      <c r="W41" s="65">
        <v>0</v>
      </c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 t="s">
        <v>231</v>
      </c>
      <c r="B42" s="71" t="s">
        <v>102</v>
      </c>
      <c r="C42" s="65"/>
      <c r="D42" s="69"/>
      <c r="E42" s="65"/>
      <c r="F42" s="69"/>
      <c r="G42" s="65"/>
      <c r="H42" s="65"/>
      <c r="I42" s="69"/>
      <c r="J42" s="65"/>
      <c r="K42" s="65"/>
      <c r="L42" s="69"/>
      <c r="M42" s="69"/>
      <c r="N42" s="70"/>
      <c r="O42" s="65"/>
      <c r="P42" s="65"/>
      <c r="Q42" s="65"/>
      <c r="R42" s="65">
        <v>0</v>
      </c>
      <c r="S42" s="69"/>
      <c r="T42" s="65"/>
      <c r="U42" s="65"/>
      <c r="V42" s="69"/>
      <c r="W42" s="65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 t="s">
        <v>232</v>
      </c>
      <c r="B43" s="64" t="s">
        <v>97</v>
      </c>
      <c r="C43" s="65"/>
      <c r="D43" s="69"/>
      <c r="E43" s="65"/>
      <c r="F43" s="69"/>
      <c r="G43" s="65"/>
      <c r="H43" s="65"/>
      <c r="I43" s="69"/>
      <c r="J43" s="65"/>
      <c r="K43" s="65"/>
      <c r="L43" s="69"/>
      <c r="M43" s="69"/>
      <c r="N43" s="70"/>
      <c r="O43" s="65"/>
      <c r="P43" s="69"/>
      <c r="Q43" s="65"/>
      <c r="R43" s="65">
        <v>0</v>
      </c>
      <c r="S43" s="69"/>
      <c r="T43" s="65"/>
      <c r="U43" s="65"/>
      <c r="V43" s="69"/>
      <c r="W43" s="65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347">
        <f>AVERAGE(G41:G43)</f>
        <v>455.91301958749432</v>
      </c>
      <c r="H44" s="69"/>
      <c r="I44" s="69"/>
      <c r="J44" s="345">
        <f>AVERAGE(J41:J43)</f>
        <v>0</v>
      </c>
      <c r="K44" s="69"/>
      <c r="L44" s="69"/>
      <c r="M44" s="73">
        <f>AVERAGE(M41:M43)</f>
        <v>0</v>
      </c>
      <c r="N44" s="70"/>
      <c r="O44" s="65"/>
      <c r="P44" s="69"/>
      <c r="Q44" s="345">
        <f>AVERAGE(Q41:Q43)</f>
        <v>0</v>
      </c>
      <c r="R44" s="65"/>
      <c r="S44" s="69"/>
      <c r="T44" s="345">
        <f>AVERAGE(T41:T43)</f>
        <v>0</v>
      </c>
      <c r="U44" s="65"/>
      <c r="V44" s="69"/>
      <c r="W44" s="345">
        <f>AVERAGE(W41:W43)</f>
        <v>0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0</v>
      </c>
      <c r="D45" s="81">
        <f>D30+D32+D35+D41</f>
        <v>0</v>
      </c>
      <c r="E45" s="81">
        <f>E30+E32+E35+E41</f>
        <v>140</v>
      </c>
      <c r="F45" s="81"/>
      <c r="G45" s="81"/>
      <c r="H45" s="81">
        <f>H30+H35+H41</f>
        <v>31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5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34"/>
      <c r="P46" s="36"/>
      <c r="Q46" s="334"/>
      <c r="R46" s="334"/>
      <c r="S46" s="36"/>
      <c r="T46" s="334"/>
      <c r="U46" s="334"/>
      <c r="V46" s="36"/>
      <c r="W46" s="334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34"/>
      <c r="P47" s="36"/>
      <c r="Q47" s="334"/>
      <c r="R47" s="334"/>
      <c r="S47" s="36"/>
      <c r="T47" s="334"/>
      <c r="U47" s="334"/>
      <c r="V47" s="36"/>
      <c r="W47" s="334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34"/>
      <c r="P48" s="36"/>
      <c r="Q48" s="334"/>
      <c r="R48" s="334"/>
      <c r="S48" s="36"/>
      <c r="T48" s="334"/>
      <c r="U48" s="334"/>
      <c r="V48" s="36"/>
      <c r="W48" s="334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34"/>
      <c r="P49" s="36"/>
      <c r="Q49" s="334"/>
      <c r="R49" s="334"/>
      <c r="S49" s="36"/>
      <c r="T49" s="334"/>
      <c r="U49" s="334"/>
      <c r="V49" s="36"/>
      <c r="W49" s="334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262"/>
      <c r="H50" s="348"/>
      <c r="I50" s="36"/>
      <c r="J50" s="36"/>
      <c r="K50" s="36"/>
      <c r="L50" s="36"/>
      <c r="M50" s="36"/>
      <c r="O50" s="334"/>
      <c r="P50" s="36"/>
      <c r="Q50" s="334"/>
      <c r="R50" s="334"/>
      <c r="S50" s="36"/>
      <c r="T50" s="334"/>
      <c r="U50" s="334"/>
      <c r="V50" s="36"/>
      <c r="W50" s="334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280"/>
      <c r="H51" s="348"/>
      <c r="I51" s="36"/>
      <c r="J51" s="36"/>
      <c r="K51" s="36"/>
      <c r="L51" s="36"/>
      <c r="M51" s="36"/>
      <c r="O51" s="334"/>
      <c r="P51" s="36"/>
      <c r="Q51" s="334"/>
      <c r="R51" s="334"/>
      <c r="S51" s="36"/>
      <c r="T51" s="334"/>
      <c r="U51" s="334"/>
      <c r="V51" s="36"/>
      <c r="W51" s="334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262"/>
      <c r="H52" s="348"/>
      <c r="I52" s="36"/>
      <c r="J52" s="36"/>
      <c r="K52" s="36"/>
      <c r="L52" s="36"/>
      <c r="M52" s="36"/>
      <c r="O52" s="334"/>
      <c r="P52" s="36"/>
      <c r="Q52" s="334"/>
      <c r="R52" s="334"/>
      <c r="S52" s="36"/>
      <c r="T52" s="334"/>
      <c r="U52" s="334"/>
      <c r="V52" s="36"/>
      <c r="W52" s="334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34"/>
      <c r="P53" s="36"/>
      <c r="Q53" s="334"/>
      <c r="R53" s="334"/>
      <c r="S53" s="36"/>
      <c r="T53" s="334"/>
      <c r="U53" s="334"/>
      <c r="V53" s="36"/>
      <c r="W53" s="334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34"/>
      <c r="P54" s="36"/>
      <c r="Q54" s="334"/>
      <c r="R54" s="334"/>
      <c r="S54" s="36"/>
      <c r="T54" s="334"/>
      <c r="U54" s="334"/>
      <c r="V54" s="36"/>
      <c r="W54" s="334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262"/>
      <c r="H55" s="262"/>
      <c r="I55" s="36"/>
      <c r="J55" s="36"/>
      <c r="K55" s="36"/>
      <c r="L55" s="36"/>
      <c r="M55" s="36"/>
      <c r="O55" s="334"/>
      <c r="P55" s="36"/>
      <c r="Q55" s="334"/>
      <c r="R55" s="334"/>
      <c r="S55" s="36"/>
      <c r="T55" s="334"/>
      <c r="U55" s="334"/>
      <c r="V55" s="36"/>
      <c r="W55" s="334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262"/>
      <c r="H56" s="262"/>
      <c r="I56" s="36"/>
      <c r="J56" s="36"/>
      <c r="K56" s="36"/>
      <c r="L56" s="36"/>
      <c r="M56" s="36"/>
      <c r="O56" s="334"/>
      <c r="P56" s="36"/>
      <c r="Q56" s="334"/>
      <c r="R56" s="334"/>
      <c r="S56" s="36"/>
      <c r="T56" s="334"/>
      <c r="U56" s="334"/>
      <c r="V56" s="36"/>
      <c r="W56" s="334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262"/>
      <c r="I57" s="36"/>
      <c r="J57" s="36"/>
      <c r="K57" s="36"/>
      <c r="L57" s="36"/>
      <c r="M57" s="36"/>
      <c r="O57" s="334"/>
      <c r="P57" s="36"/>
      <c r="Q57" s="334"/>
      <c r="R57" s="334"/>
      <c r="S57" s="36"/>
      <c r="T57" s="334"/>
      <c r="U57" s="334"/>
      <c r="V57" s="36"/>
      <c r="W57" s="334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34"/>
      <c r="P58" s="36"/>
      <c r="Q58" s="334"/>
      <c r="R58" s="334"/>
      <c r="S58" s="36"/>
      <c r="T58" s="334"/>
      <c r="U58" s="334"/>
      <c r="V58" s="36"/>
      <c r="W58" s="334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34"/>
      <c r="P59" s="36"/>
      <c r="Q59" s="334"/>
      <c r="R59" s="334"/>
      <c r="S59" s="36"/>
      <c r="T59" s="334"/>
      <c r="U59" s="334"/>
      <c r="V59" s="36"/>
      <c r="W59" s="334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34"/>
      <c r="P60" s="36"/>
      <c r="Q60" s="334"/>
      <c r="R60" s="334"/>
      <c r="S60" s="36"/>
      <c r="T60" s="334"/>
      <c r="U60" s="334"/>
      <c r="V60" s="36"/>
      <c r="W60" s="334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34"/>
      <c r="P61" s="36"/>
      <c r="Q61" s="334"/>
      <c r="R61" s="334"/>
      <c r="S61" s="36"/>
      <c r="T61" s="334"/>
      <c r="U61" s="334"/>
      <c r="V61" s="36"/>
      <c r="W61" s="334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34"/>
      <c r="P62" s="36"/>
      <c r="Q62" s="334"/>
      <c r="R62" s="334"/>
      <c r="S62" s="36"/>
      <c r="T62" s="334"/>
      <c r="U62" s="334"/>
      <c r="V62" s="36"/>
      <c r="W62" s="334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34"/>
      <c r="P63" s="36"/>
      <c r="Q63" s="334"/>
      <c r="R63" s="334"/>
      <c r="S63" s="36"/>
      <c r="T63" s="334"/>
      <c r="U63" s="334"/>
      <c r="V63" s="36"/>
      <c r="W63" s="334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34"/>
      <c r="P64" s="36"/>
      <c r="Q64" s="334"/>
      <c r="R64" s="334"/>
      <c r="S64" s="36"/>
      <c r="T64" s="334"/>
      <c r="U64" s="334"/>
      <c r="V64" s="36"/>
      <c r="W64" s="334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34"/>
      <c r="P65" s="36"/>
      <c r="Q65" s="334"/>
      <c r="R65" s="334"/>
      <c r="S65" s="36"/>
      <c r="T65" s="334"/>
      <c r="U65" s="334"/>
      <c r="V65" s="36"/>
      <c r="W65" s="334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34"/>
      <c r="P66" s="36"/>
      <c r="Q66" s="334"/>
      <c r="R66" s="334"/>
      <c r="S66" s="36"/>
      <c r="T66" s="334"/>
      <c r="U66" s="334"/>
      <c r="V66" s="36"/>
      <c r="W66" s="334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34"/>
      <c r="P67" s="36"/>
      <c r="Q67" s="334"/>
      <c r="R67" s="334"/>
      <c r="S67" s="36"/>
      <c r="T67" s="334"/>
      <c r="U67" s="334"/>
      <c r="V67" s="36"/>
      <c r="W67" s="334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34"/>
      <c r="P68" s="36"/>
      <c r="Q68" s="334"/>
      <c r="R68" s="334"/>
      <c r="S68" s="36"/>
      <c r="T68" s="334"/>
      <c r="U68" s="334"/>
      <c r="V68" s="36"/>
      <c r="W68" s="334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34"/>
      <c r="P69" s="36"/>
      <c r="Q69" s="334"/>
      <c r="R69" s="334"/>
      <c r="S69" s="36"/>
      <c r="T69" s="334"/>
      <c r="U69" s="334"/>
      <c r="V69" s="36"/>
      <c r="W69" s="334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34"/>
      <c r="P70" s="36"/>
      <c r="Q70" s="334"/>
      <c r="R70" s="334"/>
      <c r="S70" s="36"/>
      <c r="T70" s="334"/>
      <c r="U70" s="334"/>
      <c r="V70" s="36"/>
      <c r="W70" s="334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34"/>
      <c r="P71" s="36"/>
      <c r="Q71" s="334"/>
      <c r="R71" s="334"/>
      <c r="S71" s="36"/>
      <c r="T71" s="334"/>
      <c r="U71" s="334"/>
      <c r="V71" s="36"/>
      <c r="W71" s="334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34"/>
      <c r="P72" s="36"/>
      <c r="Q72" s="334"/>
      <c r="R72" s="334"/>
      <c r="S72" s="36"/>
      <c r="T72" s="334"/>
      <c r="U72" s="334"/>
      <c r="V72" s="36"/>
      <c r="W72" s="334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34"/>
      <c r="P73" s="36"/>
      <c r="Q73" s="334"/>
      <c r="R73" s="334"/>
      <c r="S73" s="36"/>
      <c r="T73" s="334"/>
      <c r="U73" s="334"/>
      <c r="V73" s="36"/>
      <c r="W73" s="334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34"/>
      <c r="P74" s="36"/>
      <c r="Q74" s="334"/>
      <c r="R74" s="334"/>
      <c r="S74" s="36"/>
      <c r="T74" s="334"/>
      <c r="U74" s="334"/>
      <c r="V74" s="36"/>
      <c r="W74" s="334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34"/>
      <c r="P75" s="36"/>
      <c r="Q75" s="334"/>
      <c r="R75" s="334"/>
      <c r="S75" s="36"/>
      <c r="T75" s="334"/>
      <c r="U75" s="334"/>
      <c r="V75" s="36"/>
      <c r="W75" s="334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34"/>
      <c r="P76" s="36"/>
      <c r="Q76" s="334"/>
      <c r="R76" s="334"/>
      <c r="S76" s="36"/>
      <c r="T76" s="334"/>
      <c r="U76" s="334"/>
      <c r="V76" s="36"/>
      <c r="W76" s="334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34"/>
      <c r="P77" s="36"/>
      <c r="Q77" s="334"/>
      <c r="R77" s="334"/>
      <c r="S77" s="36"/>
      <c r="T77" s="334"/>
      <c r="U77" s="334"/>
      <c r="V77" s="36"/>
      <c r="W77" s="334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34"/>
      <c r="P78" s="36"/>
      <c r="Q78" s="334"/>
      <c r="R78" s="334"/>
      <c r="S78" s="36"/>
      <c r="T78" s="334"/>
      <c r="U78" s="334"/>
      <c r="V78" s="36"/>
      <c r="W78" s="334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34"/>
      <c r="P79" s="36"/>
      <c r="Q79" s="334"/>
      <c r="R79" s="334"/>
      <c r="S79" s="36"/>
      <c r="T79" s="334"/>
      <c r="U79" s="334"/>
      <c r="V79" s="36"/>
      <c r="W79" s="334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34"/>
      <c r="P80" s="36"/>
      <c r="Q80" s="334"/>
      <c r="R80" s="334"/>
      <c r="S80" s="36"/>
      <c r="T80" s="334"/>
      <c r="U80" s="334"/>
      <c r="V80" s="36"/>
      <c r="W80" s="334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34"/>
      <c r="P81" s="36"/>
      <c r="Q81" s="334"/>
      <c r="R81" s="334"/>
      <c r="S81" s="36"/>
      <c r="T81" s="334"/>
      <c r="U81" s="334"/>
      <c r="V81" s="36"/>
      <c r="W81" s="334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34"/>
      <c r="P82" s="36"/>
      <c r="Q82" s="334"/>
      <c r="R82" s="334"/>
      <c r="S82" s="36"/>
      <c r="T82" s="334"/>
      <c r="U82" s="334"/>
      <c r="V82" s="36"/>
      <c r="W82" s="334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34"/>
      <c r="P83" s="36"/>
      <c r="Q83" s="334"/>
      <c r="R83" s="334"/>
      <c r="S83" s="36"/>
      <c r="T83" s="334"/>
      <c r="U83" s="334"/>
      <c r="V83" s="36"/>
      <c r="W83" s="334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34"/>
      <c r="P84" s="36"/>
      <c r="Q84" s="334"/>
      <c r="R84" s="334"/>
      <c r="S84" s="36"/>
      <c r="T84" s="334"/>
      <c r="U84" s="334"/>
      <c r="V84" s="36"/>
      <c r="W84" s="334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34"/>
      <c r="P85" s="36"/>
      <c r="Q85" s="334"/>
      <c r="R85" s="334"/>
      <c r="S85" s="36"/>
      <c r="T85" s="334"/>
      <c r="U85" s="334"/>
      <c r="V85" s="36"/>
      <c r="W85" s="334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34"/>
      <c r="P86" s="36"/>
      <c r="Q86" s="334"/>
      <c r="R86" s="334"/>
      <c r="S86" s="36"/>
      <c r="T86" s="334"/>
      <c r="U86" s="334"/>
      <c r="V86" s="36"/>
      <c r="W86" s="334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34"/>
      <c r="P87" s="36"/>
      <c r="Q87" s="334"/>
      <c r="R87" s="334"/>
      <c r="S87" s="36"/>
      <c r="T87" s="334"/>
      <c r="U87" s="334"/>
      <c r="V87" s="36"/>
      <c r="W87" s="334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34"/>
      <c r="P88" s="36"/>
      <c r="Q88" s="334"/>
      <c r="R88" s="334"/>
      <c r="S88" s="36"/>
      <c r="T88" s="334"/>
      <c r="U88" s="334"/>
      <c r="V88" s="36"/>
      <c r="W88" s="334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34"/>
      <c r="P89" s="36"/>
      <c r="Q89" s="334"/>
      <c r="R89" s="334"/>
      <c r="S89" s="36"/>
      <c r="T89" s="334"/>
      <c r="U89" s="334"/>
      <c r="V89" s="36"/>
      <c r="W89" s="334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34"/>
      <c r="P90" s="36"/>
      <c r="Q90" s="334"/>
      <c r="R90" s="334"/>
      <c r="S90" s="36"/>
      <c r="T90" s="334"/>
      <c r="U90" s="334"/>
      <c r="V90" s="36"/>
      <c r="W90" s="334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34"/>
      <c r="P91" s="36"/>
      <c r="Q91" s="334"/>
      <c r="R91" s="334"/>
      <c r="S91" s="36"/>
      <c r="T91" s="334"/>
      <c r="U91" s="334"/>
      <c r="V91" s="36"/>
      <c r="W91" s="334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34"/>
      <c r="P92" s="36"/>
      <c r="Q92" s="334"/>
      <c r="R92" s="334"/>
      <c r="S92" s="36"/>
      <c r="T92" s="334"/>
      <c r="U92" s="334"/>
      <c r="V92" s="36"/>
      <c r="W92" s="334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34"/>
      <c r="P93" s="36"/>
      <c r="Q93" s="334"/>
      <c r="R93" s="334"/>
      <c r="S93" s="36"/>
      <c r="T93" s="334"/>
      <c r="U93" s="334"/>
      <c r="V93" s="36"/>
      <c r="W93" s="334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34"/>
      <c r="P94" s="36"/>
      <c r="Q94" s="334"/>
      <c r="R94" s="334"/>
      <c r="S94" s="36"/>
      <c r="T94" s="334"/>
      <c r="U94" s="334"/>
      <c r="V94" s="36"/>
      <c r="W94" s="334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34"/>
      <c r="P95" s="36"/>
      <c r="Q95" s="334"/>
      <c r="R95" s="334"/>
      <c r="S95" s="36"/>
      <c r="T95" s="334"/>
      <c r="U95" s="334"/>
      <c r="V95" s="36"/>
      <c r="W95" s="334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34"/>
      <c r="P96" s="36"/>
      <c r="Q96" s="334"/>
      <c r="R96" s="334"/>
      <c r="S96" s="36"/>
      <c r="T96" s="334"/>
      <c r="U96" s="334"/>
      <c r="V96" s="36"/>
      <c r="W96" s="334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34"/>
      <c r="P97" s="36"/>
      <c r="Q97" s="334"/>
      <c r="R97" s="334"/>
      <c r="S97" s="36"/>
      <c r="T97" s="334"/>
      <c r="U97" s="334"/>
      <c r="V97" s="36"/>
      <c r="W97" s="334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34"/>
      <c r="P98" s="36"/>
      <c r="Q98" s="334"/>
      <c r="R98" s="334"/>
      <c r="S98" s="36"/>
      <c r="T98" s="334"/>
      <c r="U98" s="334"/>
      <c r="V98" s="36"/>
      <c r="W98" s="334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34"/>
      <c r="P99" s="36"/>
      <c r="Q99" s="334"/>
      <c r="R99" s="334"/>
      <c r="S99" s="36"/>
      <c r="T99" s="334"/>
      <c r="U99" s="334"/>
      <c r="V99" s="36"/>
      <c r="W99" s="334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34"/>
      <c r="P100" s="36"/>
      <c r="Q100" s="334"/>
      <c r="R100" s="334"/>
      <c r="S100" s="36"/>
      <c r="T100" s="334"/>
      <c r="U100" s="334"/>
      <c r="V100" s="36"/>
      <c r="W100" s="334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34"/>
      <c r="P101" s="36"/>
      <c r="Q101" s="334"/>
      <c r="R101" s="334"/>
      <c r="S101" s="36"/>
      <c r="T101" s="334"/>
      <c r="U101" s="334"/>
      <c r="V101" s="36"/>
      <c r="W101" s="334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34"/>
      <c r="P102" s="36"/>
      <c r="Q102" s="334"/>
      <c r="R102" s="334"/>
      <c r="S102" s="36"/>
      <c r="T102" s="334"/>
      <c r="U102" s="334"/>
      <c r="V102" s="36"/>
      <c r="W102" s="334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34"/>
      <c r="P103" s="36"/>
      <c r="Q103" s="334"/>
      <c r="R103" s="334"/>
      <c r="S103" s="36"/>
      <c r="T103" s="334"/>
      <c r="U103" s="334"/>
      <c r="V103" s="36"/>
      <c r="W103" s="334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34"/>
      <c r="P104" s="36"/>
      <c r="Q104" s="334"/>
      <c r="R104" s="334"/>
      <c r="S104" s="36"/>
      <c r="T104" s="334"/>
      <c r="U104" s="334"/>
      <c r="V104" s="36"/>
      <c r="W104" s="334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34"/>
      <c r="P105" s="36"/>
      <c r="Q105" s="334"/>
      <c r="R105" s="334"/>
      <c r="S105" s="36"/>
      <c r="T105" s="334"/>
      <c r="U105" s="334"/>
      <c r="V105" s="36"/>
      <c r="W105" s="334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34"/>
      <c r="P106" s="36"/>
      <c r="Q106" s="334"/>
      <c r="R106" s="334"/>
      <c r="S106" s="36"/>
      <c r="T106" s="334"/>
      <c r="U106" s="334"/>
      <c r="V106" s="36"/>
      <c r="W106" s="334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34"/>
      <c r="P107" s="36"/>
      <c r="Q107" s="334"/>
      <c r="R107" s="334"/>
      <c r="S107" s="36"/>
      <c r="T107" s="334"/>
      <c r="U107" s="334"/>
      <c r="V107" s="36"/>
      <c r="W107" s="334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34"/>
      <c r="P108" s="36"/>
      <c r="Q108" s="334"/>
      <c r="R108" s="334"/>
      <c r="S108" s="36"/>
      <c r="T108" s="334"/>
      <c r="U108" s="334"/>
      <c r="V108" s="36"/>
      <c r="W108" s="334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34"/>
      <c r="P109" s="36"/>
      <c r="Q109" s="334"/>
      <c r="R109" s="334"/>
      <c r="S109" s="36"/>
      <c r="T109" s="334"/>
      <c r="U109" s="334"/>
      <c r="V109" s="36"/>
      <c r="W109" s="334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34"/>
      <c r="P110" s="36"/>
      <c r="Q110" s="334"/>
      <c r="R110" s="334"/>
      <c r="S110" s="36"/>
      <c r="T110" s="334"/>
      <c r="U110" s="334"/>
      <c r="V110" s="36"/>
      <c r="W110" s="334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34"/>
      <c r="P111" s="36"/>
      <c r="Q111" s="334"/>
      <c r="R111" s="334"/>
      <c r="S111" s="36"/>
      <c r="T111" s="334"/>
      <c r="U111" s="334"/>
      <c r="V111" s="36"/>
      <c r="W111" s="334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34"/>
      <c r="P112" s="36"/>
      <c r="Q112" s="334"/>
      <c r="R112" s="334"/>
      <c r="S112" s="36"/>
      <c r="T112" s="334"/>
      <c r="U112" s="334"/>
      <c r="V112" s="36"/>
      <c r="W112" s="334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34"/>
      <c r="P113" s="36"/>
      <c r="Q113" s="334"/>
      <c r="R113" s="334"/>
      <c r="S113" s="36"/>
      <c r="T113" s="334"/>
      <c r="U113" s="334"/>
      <c r="V113" s="36"/>
      <c r="W113" s="334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34"/>
      <c r="P114" s="36"/>
      <c r="Q114" s="334"/>
      <c r="R114" s="334"/>
      <c r="S114" s="36"/>
      <c r="T114" s="334"/>
      <c r="U114" s="334"/>
      <c r="V114" s="36"/>
      <c r="W114" s="334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34"/>
      <c r="P115" s="36"/>
      <c r="Q115" s="334"/>
      <c r="R115" s="334"/>
      <c r="S115" s="36"/>
      <c r="T115" s="334"/>
      <c r="U115" s="334"/>
      <c r="V115" s="36"/>
      <c r="W115" s="334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34"/>
      <c r="P116" s="36"/>
      <c r="Q116" s="334"/>
      <c r="R116" s="334"/>
      <c r="S116" s="36"/>
      <c r="T116" s="334"/>
      <c r="U116" s="334"/>
      <c r="V116" s="36"/>
      <c r="W116" s="334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34"/>
      <c r="P117" s="36"/>
      <c r="Q117" s="334"/>
      <c r="R117" s="334"/>
      <c r="S117" s="36"/>
      <c r="T117" s="334"/>
      <c r="U117" s="334"/>
      <c r="V117" s="36"/>
      <c r="W117" s="334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34"/>
      <c r="P118" s="36"/>
      <c r="Q118" s="334"/>
      <c r="R118" s="334"/>
      <c r="S118" s="36"/>
      <c r="T118" s="334"/>
      <c r="U118" s="334"/>
      <c r="V118" s="36"/>
      <c r="W118" s="334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34"/>
      <c r="P119" s="36"/>
      <c r="Q119" s="334"/>
      <c r="R119" s="334"/>
      <c r="S119" s="36"/>
      <c r="T119" s="334"/>
      <c r="U119" s="334"/>
      <c r="V119" s="36"/>
      <c r="W119" s="334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34"/>
      <c r="P120" s="36"/>
      <c r="Q120" s="334"/>
      <c r="R120" s="334"/>
      <c r="S120" s="36"/>
      <c r="T120" s="334"/>
      <c r="U120" s="334"/>
      <c r="V120" s="36"/>
      <c r="W120" s="334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34"/>
      <c r="P121" s="36"/>
      <c r="Q121" s="334"/>
      <c r="R121" s="334"/>
      <c r="S121" s="36"/>
      <c r="T121" s="334"/>
      <c r="U121" s="334"/>
      <c r="V121" s="36"/>
      <c r="W121" s="334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34"/>
      <c r="P122" s="36"/>
      <c r="Q122" s="334"/>
      <c r="R122" s="334"/>
      <c r="S122" s="36"/>
      <c r="T122" s="334"/>
      <c r="U122" s="334"/>
      <c r="V122" s="36"/>
      <c r="W122" s="334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34"/>
      <c r="P123" s="36"/>
      <c r="Q123" s="334"/>
      <c r="R123" s="334"/>
      <c r="S123" s="36"/>
      <c r="T123" s="334"/>
      <c r="U123" s="334"/>
      <c r="V123" s="36"/>
      <c r="W123" s="334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34"/>
      <c r="P124" s="36"/>
      <c r="Q124" s="334"/>
      <c r="R124" s="334"/>
      <c r="S124" s="36"/>
      <c r="T124" s="334"/>
      <c r="U124" s="334"/>
      <c r="V124" s="36"/>
      <c r="W124" s="334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34"/>
      <c r="P125" s="36"/>
      <c r="Q125" s="334"/>
      <c r="R125" s="334"/>
      <c r="S125" s="36"/>
      <c r="T125" s="334"/>
      <c r="U125" s="334"/>
      <c r="V125" s="36"/>
      <c r="W125" s="334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34"/>
      <c r="P126" s="36"/>
      <c r="Q126" s="334"/>
      <c r="R126" s="334"/>
      <c r="S126" s="36"/>
      <c r="T126" s="334"/>
      <c r="U126" s="334"/>
      <c r="V126" s="36"/>
      <c r="W126" s="334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34"/>
      <c r="P127" s="36"/>
      <c r="Q127" s="334"/>
      <c r="R127" s="334"/>
      <c r="S127" s="36"/>
      <c r="T127" s="334"/>
      <c r="U127" s="334"/>
      <c r="V127" s="36"/>
      <c r="W127" s="334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34"/>
      <c r="P128" s="36"/>
      <c r="Q128" s="334"/>
      <c r="R128" s="334"/>
      <c r="S128" s="36"/>
      <c r="T128" s="334"/>
      <c r="U128" s="334"/>
      <c r="V128" s="36"/>
      <c r="W128" s="334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34"/>
      <c r="P129" s="36"/>
      <c r="Q129" s="334"/>
      <c r="R129" s="334"/>
      <c r="S129" s="36"/>
      <c r="T129" s="334"/>
      <c r="U129" s="334"/>
      <c r="V129" s="36"/>
      <c r="W129" s="334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34"/>
      <c r="P130" s="36"/>
      <c r="Q130" s="334"/>
      <c r="R130" s="334"/>
      <c r="S130" s="36"/>
      <c r="T130" s="334"/>
      <c r="U130" s="334"/>
      <c r="V130" s="36"/>
      <c r="W130" s="334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34"/>
      <c r="P131" s="36"/>
      <c r="Q131" s="334"/>
      <c r="R131" s="334"/>
      <c r="S131" s="36"/>
      <c r="T131" s="334"/>
      <c r="U131" s="334"/>
      <c r="V131" s="36"/>
      <c r="W131" s="334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34"/>
      <c r="P132" s="36"/>
      <c r="Q132" s="334"/>
      <c r="R132" s="334"/>
      <c r="S132" s="36"/>
      <c r="T132" s="334"/>
      <c r="U132" s="334"/>
      <c r="V132" s="36"/>
      <c r="W132" s="334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34"/>
      <c r="P133" s="36"/>
      <c r="Q133" s="334"/>
      <c r="R133" s="334"/>
      <c r="S133" s="36"/>
      <c r="T133" s="334"/>
      <c r="U133" s="334"/>
      <c r="V133" s="36"/>
      <c r="W133" s="334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34"/>
      <c r="P134" s="36"/>
      <c r="Q134" s="334"/>
      <c r="R134" s="334"/>
      <c r="S134" s="36"/>
      <c r="T134" s="334"/>
      <c r="U134" s="334"/>
      <c r="V134" s="36"/>
      <c r="W134" s="334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34"/>
      <c r="P135" s="36"/>
      <c r="Q135" s="334"/>
      <c r="R135" s="334"/>
      <c r="S135" s="36"/>
      <c r="T135" s="334"/>
      <c r="U135" s="334"/>
      <c r="V135" s="36"/>
      <c r="W135" s="334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34"/>
      <c r="P136" s="36"/>
      <c r="Q136" s="334"/>
      <c r="R136" s="334"/>
      <c r="S136" s="36"/>
      <c r="T136" s="334"/>
      <c r="U136" s="334"/>
      <c r="V136" s="36"/>
      <c r="W136" s="334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34"/>
      <c r="P137" s="36"/>
      <c r="Q137" s="334"/>
      <c r="R137" s="334"/>
      <c r="S137" s="36"/>
      <c r="T137" s="334"/>
      <c r="U137" s="334"/>
      <c r="V137" s="36"/>
      <c r="W137" s="334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34"/>
      <c r="P138" s="36"/>
      <c r="Q138" s="334"/>
      <c r="R138" s="334"/>
      <c r="S138" s="36"/>
      <c r="T138" s="334"/>
      <c r="U138" s="334"/>
      <c r="V138" s="36"/>
      <c r="W138" s="334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34"/>
      <c r="P139" s="36"/>
      <c r="Q139" s="334"/>
      <c r="R139" s="334"/>
      <c r="S139" s="36"/>
      <c r="T139" s="334"/>
      <c r="U139" s="334"/>
      <c r="V139" s="36"/>
      <c r="W139" s="334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34"/>
      <c r="P140" s="36"/>
      <c r="Q140" s="334"/>
      <c r="R140" s="334"/>
      <c r="S140" s="36"/>
      <c r="T140" s="334"/>
      <c r="U140" s="334"/>
      <c r="V140" s="36"/>
      <c r="W140" s="334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34"/>
      <c r="P141" s="36"/>
      <c r="Q141" s="334"/>
      <c r="R141" s="334"/>
      <c r="S141" s="36"/>
      <c r="T141" s="334"/>
      <c r="U141" s="334"/>
      <c r="V141" s="36"/>
      <c r="W141" s="334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34"/>
      <c r="P142" s="36"/>
      <c r="Q142" s="334"/>
      <c r="R142" s="334"/>
      <c r="S142" s="36"/>
      <c r="T142" s="334"/>
      <c r="U142" s="334"/>
      <c r="V142" s="36"/>
      <c r="W142" s="334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34"/>
      <c r="P143" s="36"/>
      <c r="Q143" s="334"/>
      <c r="R143" s="334"/>
      <c r="S143" s="36"/>
      <c r="T143" s="334"/>
      <c r="U143" s="334"/>
      <c r="V143" s="36"/>
      <c r="W143" s="334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34"/>
      <c r="P144" s="36"/>
      <c r="Q144" s="334"/>
      <c r="R144" s="334"/>
      <c r="S144" s="36"/>
      <c r="T144" s="334"/>
      <c r="U144" s="334"/>
      <c r="V144" s="36"/>
      <c r="W144" s="334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34"/>
      <c r="P145" s="36"/>
      <c r="Q145" s="334"/>
      <c r="R145" s="334"/>
      <c r="S145" s="36"/>
      <c r="T145" s="334"/>
      <c r="U145" s="334"/>
      <c r="V145" s="36"/>
      <c r="W145" s="334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34"/>
      <c r="P146" s="36"/>
      <c r="Q146" s="334"/>
      <c r="R146" s="334"/>
      <c r="S146" s="36"/>
      <c r="T146" s="334"/>
      <c r="U146" s="334"/>
      <c r="V146" s="36"/>
      <c r="W146" s="334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34"/>
      <c r="P147" s="36"/>
      <c r="Q147" s="334"/>
      <c r="R147" s="334"/>
      <c r="S147" s="36"/>
      <c r="T147" s="334"/>
      <c r="U147" s="334"/>
      <c r="V147" s="36"/>
      <c r="W147" s="334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34"/>
      <c r="P148" s="36"/>
      <c r="Q148" s="334"/>
      <c r="R148" s="334"/>
      <c r="S148" s="36"/>
      <c r="T148" s="334"/>
      <c r="U148" s="334"/>
      <c r="V148" s="36"/>
      <c r="W148" s="334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34"/>
      <c r="P149" s="36"/>
      <c r="Q149" s="334"/>
      <c r="R149" s="334"/>
      <c r="S149" s="36"/>
      <c r="T149" s="334"/>
      <c r="U149" s="334"/>
      <c r="V149" s="36"/>
      <c r="W149" s="334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34"/>
      <c r="P150" s="36"/>
      <c r="Q150" s="334"/>
      <c r="R150" s="334"/>
      <c r="S150" s="36"/>
      <c r="T150" s="334"/>
      <c r="U150" s="334"/>
      <c r="V150" s="36"/>
      <c r="W150" s="334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34"/>
      <c r="P151" s="36"/>
      <c r="Q151" s="334"/>
      <c r="R151" s="334"/>
      <c r="S151" s="36"/>
      <c r="T151" s="334"/>
      <c r="U151" s="334"/>
      <c r="V151" s="36"/>
      <c r="W151" s="334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34"/>
      <c r="P152" s="36"/>
      <c r="Q152" s="334"/>
      <c r="R152" s="334"/>
      <c r="S152" s="36"/>
      <c r="T152" s="334"/>
      <c r="U152" s="334"/>
      <c r="V152" s="36"/>
      <c r="W152" s="334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34"/>
      <c r="P153" s="36"/>
      <c r="Q153" s="334"/>
      <c r="R153" s="334"/>
      <c r="S153" s="36"/>
      <c r="T153" s="334"/>
      <c r="U153" s="334"/>
      <c r="V153" s="36"/>
      <c r="W153" s="334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34"/>
      <c r="P154" s="36"/>
      <c r="Q154" s="334"/>
      <c r="R154" s="334"/>
      <c r="S154" s="36"/>
      <c r="T154" s="334"/>
      <c r="U154" s="334"/>
      <c r="V154" s="36"/>
      <c r="W154" s="334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34"/>
      <c r="P155" s="36"/>
      <c r="Q155" s="334"/>
      <c r="R155" s="334"/>
      <c r="S155" s="36"/>
      <c r="T155" s="334"/>
      <c r="U155" s="334"/>
      <c r="V155" s="36"/>
      <c r="W155" s="334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34"/>
      <c r="P156" s="36"/>
      <c r="Q156" s="334"/>
      <c r="R156" s="334"/>
      <c r="S156" s="36"/>
      <c r="T156" s="334"/>
      <c r="U156" s="334"/>
      <c r="V156" s="36"/>
      <c r="W156" s="334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34"/>
      <c r="P157" s="36"/>
      <c r="Q157" s="334"/>
      <c r="R157" s="334"/>
      <c r="S157" s="36"/>
      <c r="T157" s="334"/>
      <c r="U157" s="334"/>
      <c r="V157" s="36"/>
      <c r="W157" s="334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34"/>
      <c r="P158" s="36"/>
      <c r="Q158" s="334"/>
      <c r="R158" s="334"/>
      <c r="S158" s="36"/>
      <c r="T158" s="334"/>
      <c r="U158" s="334"/>
      <c r="V158" s="36"/>
      <c r="W158" s="334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34"/>
      <c r="P159" s="36"/>
      <c r="Q159" s="334"/>
      <c r="R159" s="334"/>
      <c r="S159" s="36"/>
      <c r="T159" s="334"/>
      <c r="U159" s="334"/>
      <c r="V159" s="36"/>
      <c r="W159" s="334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34"/>
      <c r="P160" s="36"/>
      <c r="Q160" s="334"/>
      <c r="R160" s="334"/>
      <c r="S160" s="36"/>
      <c r="T160" s="334"/>
      <c r="U160" s="334"/>
      <c r="V160" s="36"/>
      <c r="W160" s="334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34"/>
      <c r="P161" s="36"/>
      <c r="Q161" s="334"/>
      <c r="R161" s="334"/>
      <c r="S161" s="36"/>
      <c r="T161" s="334"/>
      <c r="U161" s="334"/>
      <c r="V161" s="36"/>
      <c r="W161" s="334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34"/>
      <c r="P162" s="36"/>
      <c r="Q162" s="334"/>
      <c r="R162" s="334"/>
      <c r="S162" s="36"/>
      <c r="T162" s="334"/>
      <c r="U162" s="334"/>
      <c r="V162" s="36"/>
      <c r="W162" s="334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34"/>
      <c r="P163" s="36"/>
      <c r="Q163" s="334"/>
      <c r="R163" s="334"/>
      <c r="S163" s="36"/>
      <c r="T163" s="334"/>
      <c r="U163" s="334"/>
      <c r="V163" s="36"/>
      <c r="W163" s="334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34"/>
      <c r="P164" s="36"/>
      <c r="Q164" s="334"/>
      <c r="R164" s="334"/>
      <c r="S164" s="36"/>
      <c r="T164" s="334"/>
      <c r="U164" s="334"/>
      <c r="V164" s="36"/>
      <c r="W164" s="334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34"/>
      <c r="P165" s="36"/>
      <c r="Q165" s="334"/>
      <c r="R165" s="334"/>
      <c r="S165" s="36"/>
      <c r="T165" s="334"/>
      <c r="U165" s="334"/>
      <c r="V165" s="36"/>
      <c r="W165" s="334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34"/>
      <c r="P166" s="36"/>
      <c r="Q166" s="334"/>
      <c r="R166" s="334"/>
      <c r="S166" s="36"/>
      <c r="T166" s="334"/>
      <c r="U166" s="334"/>
      <c r="V166" s="36"/>
      <c r="W166" s="334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34"/>
      <c r="P167" s="36"/>
      <c r="Q167" s="334"/>
      <c r="R167" s="334"/>
      <c r="S167" s="36"/>
      <c r="T167" s="334"/>
      <c r="U167" s="334"/>
      <c r="V167" s="36"/>
      <c r="W167" s="334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34"/>
      <c r="P168" s="36"/>
      <c r="Q168" s="334"/>
      <c r="R168" s="334"/>
      <c r="S168" s="36"/>
      <c r="T168" s="334"/>
      <c r="U168" s="334"/>
      <c r="V168" s="36"/>
      <c r="W168" s="334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34"/>
      <c r="P169" s="36"/>
      <c r="Q169" s="334"/>
      <c r="R169" s="334"/>
      <c r="S169" s="36"/>
      <c r="T169" s="334"/>
      <c r="U169" s="334"/>
      <c r="V169" s="36"/>
      <c r="W169" s="334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34"/>
      <c r="P170" s="36"/>
      <c r="Q170" s="334"/>
      <c r="R170" s="334"/>
      <c r="S170" s="36"/>
      <c r="T170" s="334"/>
      <c r="U170" s="334"/>
      <c r="V170" s="36"/>
      <c r="W170" s="334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34"/>
      <c r="P171" s="36"/>
      <c r="Q171" s="334"/>
      <c r="R171" s="334"/>
      <c r="S171" s="36"/>
      <c r="T171" s="334"/>
      <c r="U171" s="334"/>
      <c r="V171" s="36"/>
      <c r="W171" s="334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34"/>
      <c r="P172" s="36"/>
      <c r="Q172" s="334"/>
      <c r="R172" s="334"/>
      <c r="S172" s="36"/>
      <c r="T172" s="334"/>
      <c r="U172" s="334"/>
      <c r="V172" s="36"/>
      <c r="W172" s="334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34"/>
      <c r="P173" s="36"/>
      <c r="Q173" s="334"/>
      <c r="R173" s="334"/>
      <c r="S173" s="36"/>
      <c r="T173" s="334"/>
      <c r="U173" s="334"/>
      <c r="V173" s="36"/>
      <c r="W173" s="334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34"/>
      <c r="P174" s="36"/>
      <c r="Q174" s="334"/>
      <c r="R174" s="334"/>
      <c r="S174" s="36"/>
      <c r="T174" s="334"/>
      <c r="U174" s="334"/>
      <c r="V174" s="36"/>
      <c r="W174" s="334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34"/>
      <c r="P175" s="36"/>
      <c r="Q175" s="334"/>
      <c r="R175" s="334"/>
      <c r="S175" s="36"/>
      <c r="T175" s="334"/>
      <c r="U175" s="334"/>
      <c r="V175" s="36"/>
      <c r="W175" s="334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34"/>
      <c r="P176" s="36"/>
      <c r="Q176" s="334"/>
      <c r="R176" s="334"/>
      <c r="S176" s="36"/>
      <c r="T176" s="334"/>
      <c r="U176" s="334"/>
      <c r="V176" s="36"/>
      <c r="W176" s="334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34"/>
      <c r="P177" s="36"/>
      <c r="Q177" s="334"/>
      <c r="R177" s="334"/>
      <c r="S177" s="36"/>
      <c r="T177" s="334"/>
      <c r="U177" s="334"/>
      <c r="V177" s="36"/>
      <c r="W177" s="334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34"/>
      <c r="P178" s="36"/>
      <c r="Q178" s="334"/>
      <c r="R178" s="334"/>
      <c r="S178" s="36"/>
      <c r="T178" s="334"/>
      <c r="U178" s="334"/>
      <c r="V178" s="36"/>
      <c r="W178" s="334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34"/>
      <c r="P179" s="36"/>
      <c r="Q179" s="334"/>
      <c r="R179" s="334"/>
      <c r="S179" s="36"/>
      <c r="T179" s="334"/>
      <c r="U179" s="334"/>
      <c r="V179" s="36"/>
      <c r="W179" s="334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34"/>
      <c r="P180" s="36"/>
      <c r="Q180" s="334"/>
      <c r="R180" s="334"/>
      <c r="S180" s="36"/>
      <c r="T180" s="334"/>
      <c r="U180" s="334"/>
      <c r="V180" s="36"/>
      <c r="W180" s="334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34"/>
      <c r="P181" s="36"/>
      <c r="Q181" s="334"/>
      <c r="R181" s="334"/>
      <c r="S181" s="36"/>
      <c r="T181" s="334"/>
      <c r="U181" s="334"/>
      <c r="V181" s="36"/>
      <c r="W181" s="334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34"/>
      <c r="P182" s="36"/>
      <c r="Q182" s="334"/>
      <c r="R182" s="334"/>
      <c r="S182" s="36"/>
      <c r="T182" s="334"/>
      <c r="U182" s="334"/>
      <c r="V182" s="36"/>
      <c r="W182" s="334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34"/>
      <c r="P183" s="36"/>
      <c r="Q183" s="334"/>
      <c r="R183" s="334"/>
      <c r="S183" s="36"/>
      <c r="T183" s="334"/>
      <c r="U183" s="334"/>
      <c r="V183" s="36"/>
      <c r="W183" s="334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34"/>
      <c r="P184" s="36"/>
      <c r="Q184" s="334"/>
      <c r="R184" s="334"/>
      <c r="S184" s="36"/>
      <c r="T184" s="334"/>
      <c r="U184" s="334"/>
      <c r="V184" s="36"/>
      <c r="W184" s="334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34"/>
      <c r="P185" s="36"/>
      <c r="Q185" s="334"/>
      <c r="R185" s="334"/>
      <c r="S185" s="36"/>
      <c r="T185" s="334"/>
      <c r="U185" s="334"/>
      <c r="V185" s="36"/>
      <c r="W185" s="334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34"/>
      <c r="P186" s="36"/>
      <c r="Q186" s="334"/>
      <c r="R186" s="334"/>
      <c r="S186" s="36"/>
      <c r="T186" s="334"/>
      <c r="U186" s="334"/>
      <c r="V186" s="36"/>
      <c r="W186" s="334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34"/>
      <c r="P187" s="36"/>
      <c r="Q187" s="334"/>
      <c r="R187" s="334"/>
      <c r="S187" s="36"/>
      <c r="T187" s="334"/>
      <c r="U187" s="334"/>
      <c r="V187" s="36"/>
      <c r="W187" s="334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34"/>
      <c r="P188" s="36"/>
      <c r="Q188" s="334"/>
      <c r="R188" s="334"/>
      <c r="S188" s="36"/>
      <c r="T188" s="334"/>
      <c r="U188" s="334"/>
      <c r="V188" s="36"/>
      <c r="W188" s="334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34"/>
      <c r="P189" s="36"/>
      <c r="Q189" s="334"/>
      <c r="R189" s="334"/>
      <c r="S189" s="36"/>
      <c r="T189" s="334"/>
      <c r="U189" s="334"/>
      <c r="V189" s="36"/>
      <c r="W189" s="334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34"/>
      <c r="P190" s="36"/>
      <c r="Q190" s="334"/>
      <c r="R190" s="334"/>
      <c r="S190" s="36"/>
      <c r="T190" s="334"/>
      <c r="U190" s="334"/>
      <c r="V190" s="36"/>
      <c r="W190" s="334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34"/>
      <c r="P191" s="36"/>
      <c r="Q191" s="334"/>
      <c r="R191" s="334"/>
      <c r="S191" s="36"/>
      <c r="T191" s="334"/>
      <c r="U191" s="334"/>
      <c r="V191" s="36"/>
      <c r="W191" s="334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34"/>
      <c r="P192" s="36"/>
      <c r="Q192" s="334"/>
      <c r="R192" s="334"/>
      <c r="S192" s="36"/>
      <c r="T192" s="334"/>
      <c r="U192" s="334"/>
      <c r="V192" s="36"/>
      <c r="W192" s="334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34"/>
      <c r="P193" s="36"/>
      <c r="Q193" s="334"/>
      <c r="R193" s="334"/>
      <c r="S193" s="36"/>
      <c r="T193" s="334"/>
      <c r="U193" s="334"/>
      <c r="V193" s="36"/>
      <c r="W193" s="334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34"/>
      <c r="P194" s="36"/>
      <c r="Q194" s="334"/>
      <c r="R194" s="334"/>
      <c r="S194" s="36"/>
      <c r="T194" s="334"/>
      <c r="U194" s="334"/>
      <c r="V194" s="36"/>
      <c r="W194" s="334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34"/>
      <c r="P195" s="36"/>
      <c r="Q195" s="334"/>
      <c r="R195" s="334"/>
      <c r="S195" s="36"/>
      <c r="T195" s="334"/>
      <c r="U195" s="334"/>
      <c r="V195" s="36"/>
      <c r="W195" s="334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34"/>
      <c r="P196" s="36"/>
      <c r="Q196" s="334"/>
      <c r="R196" s="334"/>
      <c r="S196" s="36"/>
      <c r="T196" s="334"/>
      <c r="U196" s="334"/>
      <c r="V196" s="36"/>
      <c r="W196" s="334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34"/>
      <c r="P197" s="36"/>
      <c r="Q197" s="334"/>
      <c r="R197" s="334"/>
      <c r="S197" s="36"/>
      <c r="T197" s="334"/>
      <c r="U197" s="334"/>
      <c r="V197" s="36"/>
      <c r="W197" s="334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34"/>
      <c r="P198" s="36"/>
      <c r="Q198" s="334"/>
      <c r="R198" s="334"/>
      <c r="S198" s="36"/>
      <c r="T198" s="334"/>
      <c r="U198" s="334"/>
      <c r="V198" s="36"/>
      <c r="W198" s="334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34"/>
      <c r="P199" s="36"/>
      <c r="Q199" s="334"/>
      <c r="R199" s="334"/>
      <c r="S199" s="36"/>
      <c r="T199" s="334"/>
      <c r="U199" s="334"/>
      <c r="V199" s="36"/>
      <c r="W199" s="334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34"/>
      <c r="P200" s="36"/>
      <c r="Q200" s="334"/>
      <c r="R200" s="334"/>
      <c r="S200" s="36"/>
      <c r="T200" s="334"/>
      <c r="U200" s="334"/>
      <c r="V200" s="36"/>
      <c r="W200" s="334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34"/>
      <c r="P201" s="36"/>
      <c r="Q201" s="334"/>
      <c r="R201" s="334"/>
      <c r="S201" s="36"/>
      <c r="T201" s="334"/>
      <c r="U201" s="334"/>
      <c r="V201" s="36"/>
      <c r="W201" s="334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34"/>
      <c r="P202" s="36"/>
      <c r="Q202" s="334"/>
      <c r="R202" s="334"/>
      <c r="S202" s="36"/>
      <c r="T202" s="334"/>
      <c r="U202" s="334"/>
      <c r="V202" s="36"/>
      <c r="W202" s="334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34"/>
      <c r="P203" s="36"/>
      <c r="Q203" s="334"/>
      <c r="R203" s="334"/>
      <c r="S203" s="36"/>
      <c r="T203" s="334"/>
      <c r="U203" s="334"/>
      <c r="V203" s="36"/>
      <c r="W203" s="334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34"/>
      <c r="P204" s="36"/>
      <c r="Q204" s="334"/>
      <c r="R204" s="334"/>
      <c r="S204" s="36"/>
      <c r="T204" s="334"/>
      <c r="U204" s="334"/>
      <c r="V204" s="36"/>
      <c r="W204" s="334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34"/>
      <c r="P205" s="36"/>
      <c r="Q205" s="334"/>
      <c r="R205" s="334"/>
      <c r="S205" s="36"/>
      <c r="T205" s="334"/>
      <c r="U205" s="334"/>
      <c r="V205" s="36"/>
      <c r="W205" s="334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34"/>
      <c r="P206" s="36"/>
      <c r="Q206" s="334"/>
      <c r="R206" s="334"/>
      <c r="S206" s="36"/>
      <c r="T206" s="334"/>
      <c r="U206" s="334"/>
      <c r="V206" s="36"/>
      <c r="W206" s="334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34"/>
      <c r="P207" s="36"/>
      <c r="Q207" s="334"/>
      <c r="R207" s="334"/>
      <c r="S207" s="36"/>
      <c r="T207" s="334"/>
      <c r="U207" s="334"/>
      <c r="V207" s="36"/>
      <c r="W207" s="334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34"/>
      <c r="P208" s="36"/>
      <c r="Q208" s="334"/>
      <c r="R208" s="334"/>
      <c r="S208" s="36"/>
      <c r="T208" s="334"/>
      <c r="U208" s="334"/>
      <c r="V208" s="36"/>
      <c r="W208" s="334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34"/>
      <c r="P209" s="36"/>
      <c r="Q209" s="334"/>
      <c r="R209" s="334"/>
      <c r="S209" s="36"/>
      <c r="T209" s="334"/>
      <c r="U209" s="334"/>
      <c r="V209" s="36"/>
      <c r="W209" s="334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34"/>
      <c r="P210" s="36"/>
      <c r="Q210" s="334"/>
      <c r="R210" s="334"/>
      <c r="S210" s="36"/>
      <c r="T210" s="334"/>
      <c r="U210" s="334"/>
      <c r="V210" s="36"/>
      <c r="W210" s="334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34"/>
      <c r="P211" s="36"/>
      <c r="Q211" s="334"/>
      <c r="R211" s="334"/>
      <c r="S211" s="36"/>
      <c r="T211" s="334"/>
      <c r="U211" s="334"/>
      <c r="V211" s="36"/>
      <c r="W211" s="334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34"/>
      <c r="P212" s="36"/>
      <c r="Q212" s="334"/>
      <c r="R212" s="334"/>
      <c r="S212" s="36"/>
      <c r="T212" s="334"/>
      <c r="U212" s="334"/>
      <c r="V212" s="36"/>
      <c r="W212" s="334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34"/>
      <c r="P213" s="36"/>
      <c r="Q213" s="334"/>
      <c r="R213" s="334"/>
      <c r="S213" s="36"/>
      <c r="T213" s="334"/>
      <c r="U213" s="334"/>
      <c r="V213" s="36"/>
      <c r="W213" s="334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34"/>
      <c r="P214" s="36"/>
      <c r="Q214" s="334"/>
      <c r="R214" s="334"/>
      <c r="S214" s="36"/>
      <c r="T214" s="334"/>
      <c r="U214" s="334"/>
      <c r="V214" s="36"/>
      <c r="W214" s="334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34"/>
      <c r="P215" s="36"/>
      <c r="Q215" s="334"/>
      <c r="R215" s="334"/>
      <c r="S215" s="36"/>
      <c r="T215" s="334"/>
      <c r="U215" s="334"/>
      <c r="V215" s="36"/>
      <c r="W215" s="334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34"/>
      <c r="P216" s="36"/>
      <c r="Q216" s="334"/>
      <c r="R216" s="334"/>
      <c r="S216" s="36"/>
      <c r="T216" s="334"/>
      <c r="U216" s="334"/>
      <c r="V216" s="36"/>
      <c r="W216" s="334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34"/>
      <c r="P217" s="36"/>
      <c r="Q217" s="334"/>
      <c r="R217" s="334"/>
      <c r="S217" s="36"/>
      <c r="T217" s="334"/>
      <c r="U217" s="334"/>
      <c r="V217" s="36"/>
      <c r="W217" s="334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34"/>
      <c r="P218" s="36"/>
      <c r="Q218" s="334"/>
      <c r="R218" s="334"/>
      <c r="S218" s="36"/>
      <c r="T218" s="334"/>
      <c r="U218" s="334"/>
      <c r="V218" s="36"/>
      <c r="W218" s="334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34"/>
      <c r="P219" s="36"/>
      <c r="Q219" s="334"/>
      <c r="R219" s="334"/>
      <c r="S219" s="36"/>
      <c r="T219" s="334"/>
      <c r="U219" s="334"/>
      <c r="V219" s="36"/>
      <c r="W219" s="334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34"/>
      <c r="P220" s="36"/>
      <c r="Q220" s="334"/>
      <c r="R220" s="334"/>
      <c r="S220" s="36"/>
      <c r="T220" s="334"/>
      <c r="U220" s="334"/>
      <c r="V220" s="36"/>
      <c r="W220" s="334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34"/>
      <c r="P221" s="36"/>
      <c r="Q221" s="334"/>
      <c r="R221" s="334"/>
      <c r="S221" s="36"/>
      <c r="T221" s="334"/>
      <c r="U221" s="334"/>
      <c r="V221" s="36"/>
      <c r="W221" s="334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34"/>
      <c r="P222" s="36"/>
      <c r="Q222" s="334"/>
      <c r="R222" s="334"/>
      <c r="S222" s="36"/>
      <c r="T222" s="334"/>
      <c r="U222" s="334"/>
      <c r="V222" s="36"/>
      <c r="W222" s="334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34"/>
      <c r="P223" s="36"/>
      <c r="Q223" s="334"/>
      <c r="R223" s="334"/>
      <c r="S223" s="36"/>
      <c r="T223" s="334"/>
      <c r="U223" s="334"/>
      <c r="V223" s="36"/>
      <c r="W223" s="334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34"/>
      <c r="P224" s="36"/>
      <c r="Q224" s="334"/>
      <c r="R224" s="334"/>
      <c r="S224" s="36"/>
      <c r="T224" s="334"/>
      <c r="U224" s="334"/>
      <c r="V224" s="36"/>
      <c r="W224" s="334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34"/>
      <c r="P225" s="36"/>
      <c r="Q225" s="334"/>
      <c r="R225" s="334"/>
      <c r="S225" s="36"/>
      <c r="T225" s="334"/>
      <c r="U225" s="334"/>
      <c r="V225" s="36"/>
      <c r="W225" s="334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34"/>
      <c r="P226" s="36"/>
      <c r="Q226" s="334"/>
      <c r="R226" s="334"/>
      <c r="S226" s="36"/>
      <c r="T226" s="334"/>
      <c r="U226" s="334"/>
      <c r="V226" s="36"/>
      <c r="W226" s="334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34"/>
      <c r="P227" s="36"/>
      <c r="Q227" s="334"/>
      <c r="R227" s="334"/>
      <c r="S227" s="36"/>
      <c r="T227" s="334"/>
      <c r="U227" s="334"/>
      <c r="V227" s="36"/>
      <c r="W227" s="334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34"/>
      <c r="P228" s="36"/>
      <c r="Q228" s="334"/>
      <c r="R228" s="334"/>
      <c r="S228" s="36"/>
      <c r="T228" s="334"/>
      <c r="U228" s="334"/>
      <c r="V228" s="36"/>
      <c r="W228" s="334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34"/>
      <c r="P229" s="36"/>
      <c r="Q229" s="334"/>
      <c r="R229" s="334"/>
      <c r="S229" s="36"/>
      <c r="T229" s="334"/>
      <c r="U229" s="334"/>
      <c r="V229" s="36"/>
      <c r="W229" s="334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34"/>
      <c r="P230" s="36"/>
      <c r="Q230" s="334"/>
      <c r="R230" s="334"/>
      <c r="S230" s="36"/>
      <c r="T230" s="334"/>
      <c r="U230" s="334"/>
      <c r="V230" s="36"/>
      <c r="W230" s="334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34"/>
      <c r="P231" s="36"/>
      <c r="Q231" s="334"/>
      <c r="R231" s="334"/>
      <c r="S231" s="36"/>
      <c r="T231" s="334"/>
      <c r="U231" s="334"/>
      <c r="V231" s="36"/>
      <c r="W231" s="334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34"/>
      <c r="P232" s="36"/>
      <c r="Q232" s="334"/>
      <c r="R232" s="334"/>
      <c r="S232" s="36"/>
      <c r="T232" s="334"/>
      <c r="U232" s="334"/>
      <c r="V232" s="36"/>
      <c r="W232" s="334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34"/>
      <c r="P233" s="36"/>
      <c r="Q233" s="334"/>
      <c r="R233" s="334"/>
      <c r="S233" s="36"/>
      <c r="T233" s="334"/>
      <c r="U233" s="334"/>
      <c r="V233" s="36"/>
      <c r="W233" s="334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34"/>
      <c r="P234" s="36"/>
      <c r="Q234" s="334"/>
      <c r="R234" s="334"/>
      <c r="S234" s="36"/>
      <c r="T234" s="334"/>
      <c r="U234" s="334"/>
      <c r="V234" s="36"/>
      <c r="W234" s="334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34"/>
      <c r="P235" s="36"/>
      <c r="Q235" s="334"/>
      <c r="R235" s="334"/>
      <c r="S235" s="36"/>
      <c r="T235" s="334"/>
      <c r="U235" s="334"/>
      <c r="V235" s="36"/>
      <c r="W235" s="334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34"/>
      <c r="P236" s="36"/>
      <c r="Q236" s="334"/>
      <c r="R236" s="334"/>
      <c r="S236" s="36"/>
      <c r="T236" s="334"/>
      <c r="U236" s="334"/>
      <c r="V236" s="36"/>
      <c r="W236" s="334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34"/>
      <c r="P237" s="36"/>
      <c r="Q237" s="334"/>
      <c r="R237" s="334"/>
      <c r="S237" s="36"/>
      <c r="T237" s="334"/>
      <c r="U237" s="334"/>
      <c r="V237" s="36"/>
      <c r="W237" s="334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34"/>
      <c r="P238" s="36"/>
      <c r="Q238" s="334"/>
      <c r="R238" s="334"/>
      <c r="S238" s="36"/>
      <c r="T238" s="334"/>
      <c r="U238" s="334"/>
      <c r="V238" s="36"/>
      <c r="W238" s="334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34"/>
      <c r="P239" s="36"/>
      <c r="Q239" s="334"/>
      <c r="R239" s="334"/>
      <c r="S239" s="36"/>
      <c r="T239" s="334"/>
      <c r="U239" s="334"/>
      <c r="V239" s="36"/>
      <c r="W239" s="334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34"/>
      <c r="P240" s="36"/>
      <c r="Q240" s="334"/>
      <c r="R240" s="334"/>
      <c r="S240" s="36"/>
      <c r="T240" s="334"/>
      <c r="U240" s="334"/>
      <c r="V240" s="36"/>
      <c r="W240" s="334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34"/>
      <c r="P241" s="36"/>
      <c r="Q241" s="334"/>
      <c r="R241" s="334"/>
      <c r="S241" s="36"/>
      <c r="T241" s="334"/>
      <c r="U241" s="334"/>
      <c r="V241" s="36"/>
      <c r="W241" s="334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34"/>
      <c r="P242" s="36"/>
      <c r="Q242" s="334"/>
      <c r="R242" s="334"/>
      <c r="S242" s="36"/>
      <c r="T242" s="334"/>
      <c r="U242" s="334"/>
      <c r="V242" s="36"/>
      <c r="W242" s="334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34"/>
      <c r="P243" s="36"/>
      <c r="Q243" s="334"/>
      <c r="R243" s="334"/>
      <c r="S243" s="36"/>
      <c r="T243" s="334"/>
      <c r="U243" s="334"/>
      <c r="V243" s="36"/>
      <c r="W243" s="334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34"/>
      <c r="P244" s="36"/>
      <c r="Q244" s="334"/>
      <c r="R244" s="334"/>
      <c r="S244" s="36"/>
      <c r="T244" s="334"/>
      <c r="U244" s="334"/>
      <c r="V244" s="36"/>
      <c r="W244" s="334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34"/>
      <c r="P245" s="36"/>
      <c r="Q245" s="334"/>
      <c r="R245" s="334"/>
      <c r="S245" s="36"/>
      <c r="T245" s="334"/>
      <c r="U245" s="334"/>
      <c r="V245" s="36"/>
      <c r="W245" s="334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34"/>
      <c r="P246" s="36"/>
      <c r="Q246" s="334"/>
      <c r="R246" s="334"/>
      <c r="S246" s="36"/>
      <c r="T246" s="334"/>
      <c r="U246" s="334"/>
      <c r="V246" s="36"/>
      <c r="W246" s="334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34"/>
      <c r="P247" s="36"/>
      <c r="Q247" s="334"/>
      <c r="R247" s="334"/>
      <c r="S247" s="36"/>
      <c r="T247" s="334"/>
      <c r="U247" s="334"/>
      <c r="V247" s="36"/>
      <c r="W247" s="334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34"/>
      <c r="P248" s="36"/>
      <c r="Q248" s="334"/>
      <c r="R248" s="334"/>
      <c r="S248" s="36"/>
      <c r="T248" s="334"/>
      <c r="U248" s="334"/>
      <c r="V248" s="36"/>
      <c r="W248" s="334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34"/>
      <c r="P249" s="36"/>
      <c r="Q249" s="334"/>
      <c r="R249" s="334"/>
      <c r="S249" s="36"/>
      <c r="T249" s="334"/>
      <c r="U249" s="334"/>
      <c r="V249" s="36"/>
      <c r="W249" s="334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34"/>
      <c r="P250" s="36"/>
      <c r="Q250" s="334"/>
      <c r="R250" s="334"/>
      <c r="S250" s="36"/>
      <c r="T250" s="334"/>
      <c r="U250" s="334"/>
      <c r="V250" s="36"/>
      <c r="W250" s="334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E845-79A8-AA4B-A81F-C025EDF6BEE4}">
  <dimension ref="A1:BL250"/>
  <sheetViews>
    <sheetView topLeftCell="A13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36328125" style="37" customWidth="1"/>
    <col min="14" max="14" width="7.1796875" style="36" customWidth="1"/>
    <col min="15" max="17" width="22.179687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286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 t="s">
        <v>287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41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27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14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4</v>
      </c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1</v>
      </c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36</v>
      </c>
      <c r="D41" s="65"/>
      <c r="E41" s="65"/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41</v>
      </c>
      <c r="D45" s="81">
        <f>D30+D32+D35+D41</f>
        <v>0</v>
      </c>
      <c r="E45" s="81">
        <f>E30+E32+E35+E41</f>
        <v>0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148A-2DAC-B24D-82AA-C25CE2EC39EF}">
  <dimension ref="A1:BL250"/>
  <sheetViews>
    <sheetView topLeftCell="A6" zoomScale="60" zoomScaleNormal="60" workbookViewId="0">
      <selection activeCell="C9" sqref="C9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/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/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64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47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f>C9-C11</f>
        <v>17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0</v>
      </c>
      <c r="D45" s="81">
        <f>D30+D32+D35+D41</f>
        <v>0</v>
      </c>
      <c r="E45" s="81">
        <f>E30+E32+E35+E41</f>
        <v>0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C032-342A-5445-BC5F-A7AA197DB8EA}">
  <dimension ref="A1:BL250"/>
  <sheetViews>
    <sheetView zoomScale="60" zoomScaleNormal="60" workbookViewId="0">
      <selection activeCell="H13" sqref="H13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22.1796875" style="84" customWidth="1"/>
    <col min="4" max="4" width="24.1796875" style="84" customWidth="1"/>
    <col min="5" max="5" width="20.1796875" style="37" customWidth="1"/>
    <col min="6" max="6" width="30.1796875" style="37" customWidth="1"/>
    <col min="7" max="7" width="18.6328125" style="37" customWidth="1"/>
    <col min="8" max="8" width="19.36328125" style="37" customWidth="1"/>
    <col min="9" max="9" width="24.6328125" style="37" customWidth="1"/>
    <col min="10" max="13" width="17.453125" style="37" customWidth="1"/>
    <col min="14" max="14" width="7.1796875" style="36" customWidth="1"/>
    <col min="15" max="17" width="22.179687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/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/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78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65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13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>
        <f>G33</f>
        <v>157620.9552631579</v>
      </c>
      <c r="D17" s="44"/>
      <c r="E17" s="49"/>
      <c r="F17" s="48" t="s">
        <v>153</v>
      </c>
      <c r="G17" s="44">
        <f>G38</f>
        <v>72043.581789473683</v>
      </c>
      <c r="H17" s="44"/>
      <c r="I17" s="42"/>
      <c r="J17" s="48" t="s">
        <v>154</v>
      </c>
      <c r="K17" s="44">
        <f>G44</f>
        <v>48818.377894736841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>
        <f>J33</f>
        <v>124992.88989473686</v>
      </c>
      <c r="D19" s="44"/>
      <c r="E19" s="49"/>
      <c r="F19" s="48" t="s">
        <v>156</v>
      </c>
      <c r="G19" s="44">
        <f>J38</f>
        <v>48222.565263157885</v>
      </c>
      <c r="H19" s="44"/>
      <c r="I19" s="42"/>
      <c r="J19" s="48" t="s">
        <v>157</v>
      </c>
      <c r="K19" s="44">
        <f>J44</f>
        <v>20793.178421052631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>
        <f>M33</f>
        <v>0</v>
      </c>
      <c r="D21" s="44"/>
      <c r="E21" s="49"/>
      <c r="F21" s="48" t="s">
        <v>159</v>
      </c>
      <c r="G21" s="44">
        <f>M38</f>
        <v>0</v>
      </c>
      <c r="H21" s="44"/>
      <c r="I21" s="42"/>
      <c r="J21" s="48" t="s">
        <v>160</v>
      </c>
      <c r="K21" s="44">
        <f>M44</f>
        <v>0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8</v>
      </c>
      <c r="D30" s="75">
        <v>1030249.1002105264</v>
      </c>
      <c r="E30" s="65">
        <v>7</v>
      </c>
      <c r="F30" s="65" t="s">
        <v>288</v>
      </c>
      <c r="G30" s="75">
        <v>157620.9552631579</v>
      </c>
      <c r="H30" s="65">
        <v>1</v>
      </c>
      <c r="I30" s="75">
        <v>124992.88989473686</v>
      </c>
      <c r="J30" s="75">
        <v>124992.88989473686</v>
      </c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>
        <f>AVERAGE(G30:G32)</f>
        <v>157620.9552631579</v>
      </c>
      <c r="H33" s="69"/>
      <c r="I33" s="69"/>
      <c r="J33" s="73">
        <f>AVERAGE(J30:J32)</f>
        <v>124992.88989473686</v>
      </c>
      <c r="K33" s="69"/>
      <c r="L33" s="69"/>
      <c r="M33" s="73"/>
      <c r="N33" s="70"/>
      <c r="O33" s="69"/>
      <c r="P33" s="69"/>
      <c r="Q33" s="73"/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9</v>
      </c>
      <c r="D35" s="75">
        <v>626566.38757894735</v>
      </c>
      <c r="E35" s="65">
        <v>8</v>
      </c>
      <c r="F35" s="65" t="s">
        <v>289</v>
      </c>
      <c r="G35" s="75">
        <v>72043.581789473683</v>
      </c>
      <c r="H35" s="65">
        <v>1</v>
      </c>
      <c r="I35" s="75">
        <v>48222.565263157885</v>
      </c>
      <c r="J35" s="75">
        <v>48222.565263157885</v>
      </c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>
        <f>AVERAGE(G35:G37)</f>
        <v>72043.581789473683</v>
      </c>
      <c r="H38" s="69"/>
      <c r="I38" s="69"/>
      <c r="J38" s="73">
        <f>AVERAGE(J35:J37)</f>
        <v>48222.565263157885</v>
      </c>
      <c r="K38" s="69"/>
      <c r="L38" s="69"/>
      <c r="M38" s="73"/>
      <c r="N38" s="70"/>
      <c r="O38" s="69"/>
      <c r="P38" s="69"/>
      <c r="Q38" s="73"/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61</v>
      </c>
      <c r="D41" s="65">
        <v>1699220.7568421054</v>
      </c>
      <c r="E41" s="65">
        <v>50</v>
      </c>
      <c r="F41" s="66" t="s">
        <v>290</v>
      </c>
      <c r="G41" s="75">
        <v>48818.377894736841</v>
      </c>
      <c r="H41" s="65">
        <v>11</v>
      </c>
      <c r="I41" s="65" t="s">
        <v>291</v>
      </c>
      <c r="J41" s="75">
        <v>20793.178421052631</v>
      </c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>
        <f>AVERAGE(G41:G43)</f>
        <v>48818.377894736841</v>
      </c>
      <c r="H44" s="69"/>
      <c r="I44" s="69"/>
      <c r="J44" s="73">
        <f>AVERAGE(J41:J43)</f>
        <v>20793.178421052631</v>
      </c>
      <c r="K44" s="69"/>
      <c r="L44" s="69"/>
      <c r="M44" s="73"/>
      <c r="N44" s="70"/>
      <c r="O44" s="69"/>
      <c r="P44" s="69"/>
      <c r="Q44" s="73"/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78</v>
      </c>
      <c r="D45" s="81">
        <f>D30+D32+D35+D41</f>
        <v>3356036.2446315791</v>
      </c>
      <c r="E45" s="81">
        <f>E30+E32+E35+E41</f>
        <v>65</v>
      </c>
      <c r="F45" s="81"/>
      <c r="G45" s="81"/>
      <c r="H45" s="81">
        <f>H30+H35+H41</f>
        <v>13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4014-753E-0F43-8B69-FC5DBB8F5B45}">
  <dimension ref="A1:AY242"/>
  <sheetViews>
    <sheetView workbookViewId="0">
      <selection activeCell="C8" sqref="C8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40.453125" style="84" customWidth="1"/>
    <col min="4" max="4" width="14.36328125" style="37" customWidth="1"/>
    <col min="5" max="6" width="17.453125" style="37" customWidth="1"/>
    <col min="7" max="7" width="7.1796875" style="36" customWidth="1"/>
    <col min="8" max="8" width="22.3632812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25" customHeight="1" x14ac:dyDescent="0.45">
      <c r="B1" s="470" t="s">
        <v>235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25" customHeight="1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72" t="s">
        <v>236</v>
      </c>
      <c r="D5" s="472"/>
      <c r="E5" s="472"/>
      <c r="F5" s="44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44">
        <v>2022</v>
      </c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5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44">
        <v>12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5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44">
        <v>8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5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44">
        <v>4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5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>
        <v>0</v>
      </c>
      <c r="D15" s="49"/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ht="30" customHeigh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ht="21" customHeigh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46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/>
      <c r="D21" s="60"/>
      <c r="E21" s="60"/>
      <c r="F21" s="60"/>
      <c r="G21" s="60"/>
      <c r="H21" s="60"/>
      <c r="I21" s="60"/>
      <c r="J21" s="60"/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5">
        <v>1</v>
      </c>
      <c r="D22" s="65">
        <v>1</v>
      </c>
      <c r="E22" s="65">
        <v>0</v>
      </c>
      <c r="F22" s="65">
        <v>0</v>
      </c>
      <c r="G22" s="70"/>
      <c r="H22" s="65">
        <v>0</v>
      </c>
      <c r="I22" s="65">
        <v>0</v>
      </c>
      <c r="J22" s="65">
        <v>0</v>
      </c>
      <c r="K22" s="464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5">
        <v>1</v>
      </c>
      <c r="D23" s="65">
        <v>1</v>
      </c>
      <c r="E23" s="65">
        <v>0</v>
      </c>
      <c r="F23" s="65">
        <v>0</v>
      </c>
      <c r="G23" s="70"/>
      <c r="H23" s="65">
        <v>0</v>
      </c>
      <c r="I23" s="65">
        <v>0</v>
      </c>
      <c r="J23" s="65">
        <v>0</v>
      </c>
      <c r="K23" s="464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5">
        <v>0</v>
      </c>
      <c r="D24" s="65">
        <v>0</v>
      </c>
      <c r="E24" s="65">
        <v>0</v>
      </c>
      <c r="F24" s="65">
        <v>0</v>
      </c>
      <c r="G24" s="70"/>
      <c r="H24" s="65">
        <v>0</v>
      </c>
      <c r="I24" s="65">
        <v>0</v>
      </c>
      <c r="J24" s="65">
        <v>0</v>
      </c>
      <c r="K24" s="464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5"/>
      <c r="D25" s="65"/>
      <c r="E25" s="65"/>
      <c r="F25" s="65"/>
      <c r="G25" s="70"/>
      <c r="H25" s="65"/>
      <c r="I25" s="65"/>
      <c r="J25" s="65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/>
      <c r="D26" s="60"/>
      <c r="E26" s="60"/>
      <c r="F26" s="60"/>
      <c r="G26" s="60"/>
      <c r="H26" s="60"/>
      <c r="I26" s="60"/>
      <c r="J26" s="60"/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5">
        <v>0</v>
      </c>
      <c r="D27" s="65">
        <v>0</v>
      </c>
      <c r="E27" s="65">
        <v>0</v>
      </c>
      <c r="F27" s="65">
        <v>0</v>
      </c>
      <c r="G27" s="70"/>
      <c r="H27" s="65">
        <v>0</v>
      </c>
      <c r="I27" s="65">
        <v>0</v>
      </c>
      <c r="J27" s="65">
        <v>0</v>
      </c>
      <c r="K27" s="464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ht="16" customHeight="1" x14ac:dyDescent="0.35">
      <c r="A28" s="35" t="s">
        <v>231</v>
      </c>
      <c r="B28" s="71" t="s">
        <v>102</v>
      </c>
      <c r="C28" s="65">
        <v>1</v>
      </c>
      <c r="D28" s="65">
        <v>0</v>
      </c>
      <c r="E28" s="65">
        <v>1</v>
      </c>
      <c r="F28" s="65">
        <v>0</v>
      </c>
      <c r="G28" s="70"/>
      <c r="H28" s="65">
        <v>0</v>
      </c>
      <c r="I28" s="65">
        <v>0</v>
      </c>
      <c r="J28" s="65">
        <v>0</v>
      </c>
      <c r="K28" s="464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5">
        <v>0</v>
      </c>
      <c r="D29" s="65">
        <v>0</v>
      </c>
      <c r="E29" s="65">
        <v>0</v>
      </c>
      <c r="F29" s="65">
        <v>0</v>
      </c>
      <c r="G29" s="70"/>
      <c r="H29" s="65">
        <v>0</v>
      </c>
      <c r="I29" s="65">
        <v>0</v>
      </c>
      <c r="J29" s="65">
        <v>0</v>
      </c>
      <c r="K29" s="464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9"/>
      <c r="D30" s="69"/>
      <c r="E30" s="69"/>
      <c r="F30" s="69"/>
      <c r="G30" s="70"/>
      <c r="H30" s="69"/>
      <c r="I30" s="69"/>
      <c r="J30" s="69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9"/>
      <c r="D31" s="69"/>
      <c r="E31" s="69"/>
      <c r="F31" s="69"/>
      <c r="G31" s="70"/>
      <c r="H31" s="69"/>
      <c r="I31" s="69"/>
      <c r="J31" s="69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59"/>
      <c r="D32" s="59"/>
      <c r="E32" s="59"/>
      <c r="F32" s="59"/>
      <c r="G32" s="60"/>
      <c r="H32" s="59"/>
      <c r="I32" s="59"/>
      <c r="J32" s="59"/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5">
        <v>2</v>
      </c>
      <c r="D33" s="65">
        <v>1</v>
      </c>
      <c r="E33" s="65">
        <v>1</v>
      </c>
      <c r="F33" s="65">
        <v>0</v>
      </c>
      <c r="G33" s="70"/>
      <c r="H33" s="65">
        <v>0</v>
      </c>
      <c r="I33" s="65">
        <v>0</v>
      </c>
      <c r="J33" s="65">
        <v>0</v>
      </c>
      <c r="K33" s="464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ht="16" customHeight="1" x14ac:dyDescent="0.35">
      <c r="A34" s="74" t="s">
        <v>231</v>
      </c>
      <c r="B34" s="71" t="s">
        <v>102</v>
      </c>
      <c r="C34" s="65">
        <v>7</v>
      </c>
      <c r="D34" s="65">
        <v>5</v>
      </c>
      <c r="E34" s="65">
        <v>2</v>
      </c>
      <c r="F34" s="65">
        <v>0</v>
      </c>
      <c r="G34" s="70"/>
      <c r="H34" s="65">
        <v>0</v>
      </c>
      <c r="I34" s="65">
        <v>0</v>
      </c>
      <c r="J34" s="65">
        <v>0</v>
      </c>
      <c r="K34" s="464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5">
        <v>0</v>
      </c>
      <c r="D35" s="65">
        <v>0</v>
      </c>
      <c r="E35" s="65">
        <v>0</v>
      </c>
      <c r="F35" s="65">
        <v>0</v>
      </c>
      <c r="G35" s="70"/>
      <c r="H35" s="65">
        <v>0</v>
      </c>
      <c r="I35" s="65">
        <v>0</v>
      </c>
      <c r="J35" s="65">
        <v>0</v>
      </c>
      <c r="K35" s="464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9"/>
      <c r="D36" s="69"/>
      <c r="E36" s="69"/>
      <c r="F36" s="69"/>
      <c r="G36" s="70"/>
      <c r="H36" s="69"/>
      <c r="I36" s="69"/>
      <c r="J36" s="69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65">
        <f>SUM(C22:C36)</f>
        <v>12</v>
      </c>
      <c r="D37" s="65">
        <f>SUM(D22:D36)</f>
        <v>8</v>
      </c>
      <c r="E37" s="65">
        <f>SUM(E22:E36)</f>
        <v>4</v>
      </c>
      <c r="F37" s="65">
        <f>SUM(F22:F36)</f>
        <v>0</v>
      </c>
      <c r="G37" s="245"/>
      <c r="H37" s="65">
        <f>SUM(H22:H36)</f>
        <v>0</v>
      </c>
      <c r="I37" s="65">
        <f>SUM(I22:I36)</f>
        <v>0</v>
      </c>
      <c r="J37" s="65">
        <f>SUM(J22:J36)</f>
        <v>0</v>
      </c>
      <c r="K37" s="464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4251-DA3B-144B-8D32-4889AB00FEAD}">
  <dimension ref="A1:AY242"/>
  <sheetViews>
    <sheetView zoomScale="80" zoomScaleNormal="80" workbookViewId="0">
      <selection activeCell="F14" sqref="F14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40.453125" style="84" customWidth="1"/>
    <col min="4" max="4" width="14.36328125" style="37" customWidth="1"/>
    <col min="5" max="6" width="17.453125" style="37" customWidth="1"/>
    <col min="7" max="7" width="7.1796875" style="36" customWidth="1"/>
    <col min="8" max="8" width="22.3632812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25" customHeight="1" x14ac:dyDescent="0.45">
      <c r="B1" s="470" t="s">
        <v>235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25" customHeight="1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72" t="s">
        <v>237</v>
      </c>
      <c r="D5" s="472"/>
      <c r="E5" s="472"/>
      <c r="F5" s="44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44">
        <v>2022</v>
      </c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5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44">
        <v>0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5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44">
        <v>0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5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44">
        <v>0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5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>
        <v>0</v>
      </c>
      <c r="D15" s="49"/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ht="30" customHeigh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ht="21" customHeigh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46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/>
      <c r="D21" s="60"/>
      <c r="E21" s="60"/>
      <c r="F21" s="60"/>
      <c r="G21" s="60"/>
      <c r="H21" s="60"/>
      <c r="I21" s="60"/>
      <c r="J21" s="60"/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5">
        <v>0</v>
      </c>
      <c r="D22" s="65">
        <v>0</v>
      </c>
      <c r="E22" s="65">
        <v>0</v>
      </c>
      <c r="F22" s="65">
        <v>0</v>
      </c>
      <c r="G22" s="245"/>
      <c r="H22" s="65">
        <v>0</v>
      </c>
      <c r="I22" s="65">
        <v>0</v>
      </c>
      <c r="J22" s="65">
        <v>0</v>
      </c>
      <c r="K22" s="464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5">
        <v>0</v>
      </c>
      <c r="D23" s="65">
        <v>0</v>
      </c>
      <c r="E23" s="65">
        <v>0</v>
      </c>
      <c r="F23" s="65">
        <v>0</v>
      </c>
      <c r="G23" s="245"/>
      <c r="H23" s="65">
        <v>0</v>
      </c>
      <c r="I23" s="65">
        <v>0</v>
      </c>
      <c r="J23" s="65">
        <v>0</v>
      </c>
      <c r="K23" s="464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5">
        <v>0</v>
      </c>
      <c r="D24" s="65">
        <v>0</v>
      </c>
      <c r="E24" s="65">
        <v>0</v>
      </c>
      <c r="F24" s="65">
        <v>0</v>
      </c>
      <c r="G24" s="245"/>
      <c r="H24" s="65">
        <v>0</v>
      </c>
      <c r="I24" s="65">
        <v>0</v>
      </c>
      <c r="J24" s="65">
        <v>0</v>
      </c>
      <c r="K24" s="464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5"/>
      <c r="D25" s="65"/>
      <c r="E25" s="65"/>
      <c r="F25" s="65"/>
      <c r="G25" s="245"/>
      <c r="H25" s="65"/>
      <c r="I25" s="65"/>
      <c r="J25" s="65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/>
      <c r="D26" s="60"/>
      <c r="E26" s="60"/>
      <c r="F26" s="60"/>
      <c r="G26" s="60"/>
      <c r="H26" s="60"/>
      <c r="I26" s="60"/>
      <c r="J26" s="60"/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5">
        <v>0</v>
      </c>
      <c r="D27" s="65">
        <v>0</v>
      </c>
      <c r="E27" s="65">
        <v>0</v>
      </c>
      <c r="F27" s="65">
        <v>0</v>
      </c>
      <c r="G27" s="245"/>
      <c r="H27" s="65">
        <v>0</v>
      </c>
      <c r="I27" s="65">
        <v>0</v>
      </c>
      <c r="J27" s="65">
        <v>0</v>
      </c>
      <c r="K27" s="464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ht="16" customHeight="1" x14ac:dyDescent="0.35">
      <c r="A28" s="35" t="s">
        <v>231</v>
      </c>
      <c r="B28" s="71" t="s">
        <v>102</v>
      </c>
      <c r="C28" s="65">
        <v>0</v>
      </c>
      <c r="D28" s="65">
        <v>0</v>
      </c>
      <c r="E28" s="65">
        <v>0</v>
      </c>
      <c r="F28" s="65">
        <v>0</v>
      </c>
      <c r="G28" s="245"/>
      <c r="H28" s="65">
        <v>0</v>
      </c>
      <c r="I28" s="65">
        <v>0</v>
      </c>
      <c r="J28" s="65">
        <v>0</v>
      </c>
      <c r="K28" s="464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5">
        <v>0</v>
      </c>
      <c r="D29" s="65">
        <v>0</v>
      </c>
      <c r="E29" s="65">
        <v>0</v>
      </c>
      <c r="F29" s="65">
        <v>0</v>
      </c>
      <c r="G29" s="245"/>
      <c r="H29" s="65">
        <v>0</v>
      </c>
      <c r="I29" s="65">
        <v>0</v>
      </c>
      <c r="J29" s="65">
        <v>0</v>
      </c>
      <c r="K29" s="464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5"/>
      <c r="D30" s="65"/>
      <c r="E30" s="65"/>
      <c r="F30" s="65"/>
      <c r="G30" s="245"/>
      <c r="H30" s="65"/>
      <c r="I30" s="65"/>
      <c r="J30" s="65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5"/>
      <c r="D31" s="65"/>
      <c r="E31" s="65"/>
      <c r="F31" s="65"/>
      <c r="G31" s="245"/>
      <c r="H31" s="65"/>
      <c r="I31" s="65"/>
      <c r="J31" s="65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60"/>
      <c r="D32" s="60"/>
      <c r="E32" s="60"/>
      <c r="F32" s="60"/>
      <c r="G32" s="60"/>
      <c r="H32" s="60"/>
      <c r="I32" s="60"/>
      <c r="J32" s="60"/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5">
        <v>0</v>
      </c>
      <c r="D33" s="65">
        <v>0</v>
      </c>
      <c r="E33" s="65">
        <v>0</v>
      </c>
      <c r="F33" s="65">
        <v>0</v>
      </c>
      <c r="G33" s="245"/>
      <c r="H33" s="65">
        <v>0</v>
      </c>
      <c r="I33" s="65">
        <v>0</v>
      </c>
      <c r="J33" s="65">
        <v>0</v>
      </c>
      <c r="K33" s="464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ht="16" customHeight="1" x14ac:dyDescent="0.35">
      <c r="A34" s="74" t="s">
        <v>231</v>
      </c>
      <c r="B34" s="71" t="s">
        <v>102</v>
      </c>
      <c r="C34" s="65">
        <v>0</v>
      </c>
      <c r="D34" s="65">
        <v>0</v>
      </c>
      <c r="E34" s="65">
        <v>0</v>
      </c>
      <c r="F34" s="65">
        <v>0</v>
      </c>
      <c r="G34" s="245"/>
      <c r="H34" s="65">
        <v>0</v>
      </c>
      <c r="I34" s="65">
        <v>0</v>
      </c>
      <c r="J34" s="65">
        <v>0</v>
      </c>
      <c r="K34" s="464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5">
        <v>0</v>
      </c>
      <c r="D35" s="65">
        <v>0</v>
      </c>
      <c r="E35" s="65">
        <v>0</v>
      </c>
      <c r="F35" s="65">
        <v>0</v>
      </c>
      <c r="G35" s="245"/>
      <c r="H35" s="65">
        <v>0</v>
      </c>
      <c r="I35" s="65">
        <v>0</v>
      </c>
      <c r="J35" s="65">
        <v>0</v>
      </c>
      <c r="K35" s="464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5"/>
      <c r="D36" s="65"/>
      <c r="E36" s="65"/>
      <c r="F36" s="65"/>
      <c r="G36" s="245"/>
      <c r="H36" s="65"/>
      <c r="I36" s="65"/>
      <c r="J36" s="65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65">
        <v>0</v>
      </c>
      <c r="D37" s="65">
        <v>0</v>
      </c>
      <c r="E37" s="65">
        <v>0</v>
      </c>
      <c r="F37" s="65">
        <v>0</v>
      </c>
      <c r="G37" s="245"/>
      <c r="H37" s="65">
        <v>0</v>
      </c>
      <c r="I37" s="65">
        <v>0</v>
      </c>
      <c r="J37" s="65">
        <v>0</v>
      </c>
      <c r="K37" s="464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1956-B9C9-6148-B992-53B4B04AD515}">
  <dimension ref="A1:BL250"/>
  <sheetViews>
    <sheetView topLeftCell="A22" zoomScale="60" zoomScaleNormal="60" workbookViewId="0">
      <selection activeCell="J11" sqref="J11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1796875" style="344" customWidth="1"/>
    <col min="6" max="6" width="30.1796875" style="37" customWidth="1"/>
    <col min="7" max="7" width="14.1796875" style="37" customWidth="1"/>
    <col min="8" max="8" width="17.453125" style="344" customWidth="1"/>
    <col min="9" max="13" width="17.453125" style="37" customWidth="1"/>
    <col min="14" max="14" width="7.1796875" style="36" customWidth="1"/>
    <col min="15" max="17" width="22.179687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34"/>
      <c r="F3" s="36"/>
      <c r="G3" s="36"/>
      <c r="H3" s="334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41"/>
      <c r="B4" s="41" t="s">
        <v>143</v>
      </c>
      <c r="C4" s="42"/>
      <c r="D4" s="42"/>
      <c r="E4" s="45"/>
      <c r="F4" s="42"/>
      <c r="G4" s="42"/>
      <c r="H4" s="45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281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5"/>
      <c r="F6" s="42"/>
      <c r="G6" s="42"/>
      <c r="H6" s="45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254">
        <v>44926</v>
      </c>
      <c r="D7" s="44"/>
      <c r="E7" s="45"/>
      <c r="F7" s="42"/>
      <c r="G7" s="42"/>
      <c r="H7" s="45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5"/>
      <c r="F8" s="42"/>
      <c r="G8" s="42"/>
      <c r="H8" s="45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461</v>
      </c>
      <c r="D9" s="44"/>
      <c r="E9" s="45"/>
      <c r="F9" s="42"/>
      <c r="G9" s="42"/>
      <c r="H9" s="45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5"/>
      <c r="F10" s="42"/>
      <c r="G10" s="42"/>
      <c r="H10" s="45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345</v>
      </c>
      <c r="D11" s="44"/>
      <c r="E11" s="45"/>
      <c r="F11" s="42"/>
      <c r="G11" s="42"/>
      <c r="H11" s="45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5"/>
      <c r="F12" s="42"/>
      <c r="G12" s="42"/>
      <c r="H12" s="45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116</v>
      </c>
      <c r="D13" s="44"/>
      <c r="E13" s="45"/>
      <c r="F13" s="42"/>
      <c r="G13" s="42"/>
      <c r="H13" s="45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5"/>
      <c r="F14" s="42"/>
      <c r="G14" s="42"/>
      <c r="H14" s="45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335"/>
      <c r="F15" s="49"/>
      <c r="G15" s="49"/>
      <c r="H15" s="45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335"/>
      <c r="F16" s="49"/>
      <c r="G16" s="49"/>
      <c r="H16" s="45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336">
        <f>G33</f>
        <v>501928.84222854517</v>
      </c>
      <c r="D17" s="44"/>
      <c r="E17" s="335"/>
      <c r="F17" s="48" t="s">
        <v>153</v>
      </c>
      <c r="G17" s="336">
        <f>G38</f>
        <v>322574.73915133724</v>
      </c>
      <c r="H17" s="44"/>
      <c r="I17" s="42"/>
      <c r="J17" s="48" t="s">
        <v>154</v>
      </c>
      <c r="K17" s="336">
        <f>G44</f>
        <v>220714.79005955547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337"/>
      <c r="D18" s="49"/>
      <c r="E18" s="335"/>
      <c r="F18" s="48"/>
      <c r="G18" s="337"/>
      <c r="H18" s="335"/>
      <c r="I18" s="42"/>
      <c r="J18" s="48"/>
      <c r="K18" s="337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336">
        <f>J33</f>
        <v>501928.84222854517</v>
      </c>
      <c r="D19" s="44"/>
      <c r="E19" s="335"/>
      <c r="F19" s="48" t="s">
        <v>156</v>
      </c>
      <c r="G19" s="336">
        <f>J38</f>
        <v>322574.73915133724</v>
      </c>
      <c r="H19" s="44"/>
      <c r="I19" s="42"/>
      <c r="J19" s="48" t="s">
        <v>157</v>
      </c>
      <c r="K19" s="336">
        <f>J44</f>
        <v>220714.79005955547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335"/>
      <c r="F20" s="48"/>
      <c r="G20" s="337"/>
      <c r="H20" s="335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>
        <f>M33</f>
        <v>0</v>
      </c>
      <c r="D21" s="44"/>
      <c r="E21" s="335"/>
      <c r="F21" s="48" t="s">
        <v>159</v>
      </c>
      <c r="G21" s="44">
        <f>M38</f>
        <v>0</v>
      </c>
      <c r="H21" s="44"/>
      <c r="I21" s="42"/>
      <c r="J21" s="48" t="s">
        <v>160</v>
      </c>
      <c r="K21" s="44">
        <f>M44</f>
        <v>0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335"/>
      <c r="F22" s="49"/>
      <c r="G22" s="49"/>
      <c r="H22" s="45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5"/>
      <c r="F23" s="42"/>
      <c r="G23" s="42"/>
      <c r="H23" s="45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338"/>
      <c r="F24" s="53"/>
      <c r="G24" s="53"/>
      <c r="H24" s="338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/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5</v>
      </c>
      <c r="D30" s="65"/>
      <c r="E30" s="65">
        <v>2</v>
      </c>
      <c r="F30" s="339">
        <v>443326.16258046275</v>
      </c>
      <c r="G30" s="339">
        <f>F30</f>
        <v>443326.16258046275</v>
      </c>
      <c r="H30" s="65">
        <v>3</v>
      </c>
      <c r="I30" s="339">
        <v>443326.16258046275</v>
      </c>
      <c r="J30" s="339">
        <f>I30</f>
        <v>443326.16258046275</v>
      </c>
      <c r="K30" s="65">
        <v>0</v>
      </c>
      <c r="L30" s="65">
        <v>0</v>
      </c>
      <c r="M30" s="69">
        <f>L30</f>
        <v>0</v>
      </c>
      <c r="N30" s="70"/>
      <c r="O30" s="65">
        <v>0</v>
      </c>
      <c r="P30" s="65"/>
      <c r="Q30" s="65"/>
      <c r="R30" s="65">
        <v>0</v>
      </c>
      <c r="S30" s="65"/>
      <c r="T30" s="65"/>
      <c r="U30" s="65">
        <v>0</v>
      </c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>
        <v>0</v>
      </c>
      <c r="D31" s="65"/>
      <c r="E31" s="65">
        <v>0</v>
      </c>
      <c r="F31" s="339">
        <v>0</v>
      </c>
      <c r="G31" s="339">
        <f t="shared" ref="G31:G32" si="0">F31</f>
        <v>0</v>
      </c>
      <c r="H31" s="65">
        <v>0</v>
      </c>
      <c r="I31" s="339">
        <v>0</v>
      </c>
      <c r="J31" s="339">
        <f t="shared" ref="J31:J32" si="1">I31</f>
        <v>0</v>
      </c>
      <c r="K31" s="65">
        <v>0</v>
      </c>
      <c r="L31" s="65">
        <v>0</v>
      </c>
      <c r="M31" s="69">
        <f t="shared" ref="M31:M32" si="2">L31</f>
        <v>0</v>
      </c>
      <c r="N31" s="70"/>
      <c r="O31" s="65">
        <v>0</v>
      </c>
      <c r="P31" s="69"/>
      <c r="Q31" s="69"/>
      <c r="R31" s="65">
        <v>0</v>
      </c>
      <c r="S31" s="69"/>
      <c r="T31" s="69"/>
      <c r="U31" s="65">
        <v>0</v>
      </c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B32" s="64" t="s">
        <v>97</v>
      </c>
      <c r="C32" s="65">
        <v>1</v>
      </c>
      <c r="D32" s="65"/>
      <c r="E32" s="65">
        <v>1</v>
      </c>
      <c r="F32" s="339">
        <v>1062460.3641051727</v>
      </c>
      <c r="G32" s="339">
        <f t="shared" si="0"/>
        <v>1062460.3641051727</v>
      </c>
      <c r="H32" s="65">
        <v>0</v>
      </c>
      <c r="I32" s="339">
        <v>1062460.3641051727</v>
      </c>
      <c r="J32" s="339">
        <f t="shared" si="1"/>
        <v>1062460.3641051727</v>
      </c>
      <c r="K32" s="65">
        <v>0</v>
      </c>
      <c r="L32" s="65">
        <v>0</v>
      </c>
      <c r="M32" s="69">
        <f t="shared" si="2"/>
        <v>0</v>
      </c>
      <c r="N32" s="70"/>
      <c r="O32" s="65">
        <v>0</v>
      </c>
      <c r="P32" s="65"/>
      <c r="Q32" s="65"/>
      <c r="R32" s="65">
        <v>0</v>
      </c>
      <c r="S32" s="65"/>
      <c r="T32" s="65"/>
      <c r="U32" s="65">
        <v>0</v>
      </c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9"/>
      <c r="D33" s="69"/>
      <c r="E33" s="65"/>
      <c r="F33" s="69"/>
      <c r="G33" s="296">
        <f>AVERAGE(G30:G32)</f>
        <v>501928.84222854517</v>
      </c>
      <c r="H33" s="65"/>
      <c r="I33" s="340"/>
      <c r="J33" s="296">
        <f>AVERAGE(J30:J32)</f>
        <v>501928.84222854517</v>
      </c>
      <c r="K33" s="65"/>
      <c r="L33" s="69"/>
      <c r="M33" s="73">
        <f>AVERAGE(M30:M32)</f>
        <v>0</v>
      </c>
      <c r="N33" s="70"/>
      <c r="O33" s="65"/>
      <c r="P33" s="69"/>
      <c r="Q33" s="73" t="e">
        <f>AVERAGE(Q30:Q32)</f>
        <v>#DIV/0!</v>
      </c>
      <c r="R33" s="65"/>
      <c r="S33" s="69"/>
      <c r="T33" s="73" t="e">
        <f>AVERAGE(T30:T32)</f>
        <v>#DIV/0!</v>
      </c>
      <c r="U33" s="65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B34" s="59" t="s">
        <v>176</v>
      </c>
      <c r="C34" s="60"/>
      <c r="D34" s="60"/>
      <c r="E34" s="60"/>
      <c r="F34" s="60"/>
      <c r="G34" s="341"/>
      <c r="H34" s="60"/>
      <c r="I34" s="341"/>
      <c r="J34" s="341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B35" s="64" t="s">
        <v>62</v>
      </c>
      <c r="C35" s="65">
        <v>216</v>
      </c>
      <c r="D35" s="65"/>
      <c r="E35" s="65">
        <v>168</v>
      </c>
      <c r="F35" s="339">
        <v>263137.07836790127</v>
      </c>
      <c r="G35" s="339">
        <f t="shared" ref="G35:G37" si="3">F35</f>
        <v>263137.07836790127</v>
      </c>
      <c r="H35" s="65">
        <v>48</v>
      </c>
      <c r="I35" s="339">
        <v>263137.07836790127</v>
      </c>
      <c r="J35" s="339">
        <f>I35</f>
        <v>263137.07836790127</v>
      </c>
      <c r="K35" s="65">
        <v>0</v>
      </c>
      <c r="L35" s="65">
        <v>0</v>
      </c>
      <c r="M35" s="69">
        <f>L35</f>
        <v>0</v>
      </c>
      <c r="N35" s="70"/>
      <c r="O35" s="65">
        <v>0</v>
      </c>
      <c r="P35" s="65"/>
      <c r="Q35" s="65"/>
      <c r="R35" s="65">
        <v>0</v>
      </c>
      <c r="S35" s="65"/>
      <c r="T35" s="65"/>
      <c r="U35" s="65">
        <v>0</v>
      </c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B36" s="71" t="s">
        <v>102</v>
      </c>
      <c r="C36" s="65">
        <v>0</v>
      </c>
      <c r="D36" s="69"/>
      <c r="E36" s="65">
        <v>0</v>
      </c>
      <c r="F36" s="340">
        <v>0</v>
      </c>
      <c r="G36" s="339">
        <f t="shared" si="3"/>
        <v>0</v>
      </c>
      <c r="H36" s="65">
        <v>0</v>
      </c>
      <c r="I36" s="340">
        <v>0</v>
      </c>
      <c r="J36" s="339">
        <f t="shared" ref="J36:J37" si="4">I36</f>
        <v>0</v>
      </c>
      <c r="K36" s="65">
        <v>0</v>
      </c>
      <c r="L36" s="65">
        <v>0</v>
      </c>
      <c r="M36" s="69">
        <f t="shared" ref="M36:M37" si="5">L36</f>
        <v>0</v>
      </c>
      <c r="N36" s="70"/>
      <c r="O36" s="65">
        <v>0</v>
      </c>
      <c r="P36" s="69"/>
      <c r="Q36" s="69"/>
      <c r="R36" s="65">
        <v>0</v>
      </c>
      <c r="S36" s="69"/>
      <c r="T36" s="69"/>
      <c r="U36" s="65">
        <v>0</v>
      </c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B37" s="64" t="s">
        <v>97</v>
      </c>
      <c r="C37" s="65">
        <v>13</v>
      </c>
      <c r="D37" s="69"/>
      <c r="E37" s="65">
        <v>11</v>
      </c>
      <c r="F37" s="340">
        <v>704587.1390861104</v>
      </c>
      <c r="G37" s="339">
        <f t="shared" si="3"/>
        <v>704587.1390861104</v>
      </c>
      <c r="H37" s="65">
        <v>2</v>
      </c>
      <c r="I37" s="340">
        <v>704587.1390861104</v>
      </c>
      <c r="J37" s="339">
        <f t="shared" si="4"/>
        <v>704587.1390861104</v>
      </c>
      <c r="K37" s="65">
        <v>0</v>
      </c>
      <c r="L37" s="65">
        <v>0</v>
      </c>
      <c r="M37" s="69">
        <f t="shared" si="5"/>
        <v>0</v>
      </c>
      <c r="N37" s="70"/>
      <c r="O37" s="65">
        <v>0</v>
      </c>
      <c r="P37" s="69"/>
      <c r="Q37" s="69"/>
      <c r="R37" s="65">
        <v>0</v>
      </c>
      <c r="S37" s="69"/>
      <c r="T37" s="69"/>
      <c r="U37" s="65">
        <v>0</v>
      </c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5"/>
      <c r="F38" s="69"/>
      <c r="G38" s="296">
        <f>AVERAGE(G35:G37)</f>
        <v>322574.73915133724</v>
      </c>
      <c r="H38" s="65"/>
      <c r="I38" s="340"/>
      <c r="J38" s="296">
        <f>AVERAGE(J35:J37)</f>
        <v>322574.73915133724</v>
      </c>
      <c r="K38" s="65"/>
      <c r="L38" s="69"/>
      <c r="M38" s="73">
        <f>AVERAGE(M35:M37)</f>
        <v>0</v>
      </c>
      <c r="N38" s="70"/>
      <c r="O38" s="65"/>
      <c r="P38" s="69"/>
      <c r="Q38" s="73" t="e">
        <f>AVERAGE(Q35:Q37)</f>
        <v>#DIV/0!</v>
      </c>
      <c r="R38" s="65"/>
      <c r="S38" s="69"/>
      <c r="T38" s="73" t="e">
        <f>AVERAGE(T35:T37)</f>
        <v>#DIV/0!</v>
      </c>
      <c r="U38" s="65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9"/>
      <c r="D39" s="69"/>
      <c r="E39" s="65"/>
      <c r="F39" s="69"/>
      <c r="G39" s="69"/>
      <c r="H39" s="65"/>
      <c r="I39" s="340"/>
      <c r="J39" s="340"/>
      <c r="K39" s="65"/>
      <c r="L39" s="69"/>
      <c r="M39" s="69"/>
      <c r="N39" s="70"/>
      <c r="O39" s="65"/>
      <c r="P39" s="69"/>
      <c r="Q39" s="69"/>
      <c r="R39" s="65"/>
      <c r="S39" s="69"/>
      <c r="T39" s="69"/>
      <c r="U39" s="65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B40" s="59" t="s">
        <v>177</v>
      </c>
      <c r="C40" s="60"/>
      <c r="D40" s="60"/>
      <c r="E40" s="60"/>
      <c r="F40" s="60"/>
      <c r="G40" s="60"/>
      <c r="H40" s="60"/>
      <c r="I40" s="341"/>
      <c r="J40" s="341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/>
      <c r="B41" s="64" t="s">
        <v>62</v>
      </c>
      <c r="C41" s="65">
        <v>225</v>
      </c>
      <c r="D41" s="65"/>
      <c r="E41" s="65">
        <v>162</v>
      </c>
      <c r="F41" s="339">
        <v>160623.08356434683</v>
      </c>
      <c r="G41" s="339">
        <f t="shared" ref="G41:G43" si="6">F41</f>
        <v>160623.08356434683</v>
      </c>
      <c r="H41" s="65">
        <v>63</v>
      </c>
      <c r="I41" s="339">
        <v>160623.08356434683</v>
      </c>
      <c r="J41" s="339">
        <f t="shared" ref="J41:J43" si="7">I41</f>
        <v>160623.08356434683</v>
      </c>
      <c r="K41" s="65">
        <v>0</v>
      </c>
      <c r="L41" s="65">
        <v>0</v>
      </c>
      <c r="M41" s="69">
        <f>L41</f>
        <v>0</v>
      </c>
      <c r="N41" s="70"/>
      <c r="O41" s="65">
        <v>0</v>
      </c>
      <c r="P41" s="65"/>
      <c r="Q41" s="65"/>
      <c r="R41" s="65">
        <v>0</v>
      </c>
      <c r="S41" s="65"/>
      <c r="T41" s="65"/>
      <c r="U41" s="65">
        <v>0</v>
      </c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/>
      <c r="B42" s="71" t="s">
        <v>102</v>
      </c>
      <c r="C42" s="65">
        <v>0</v>
      </c>
      <c r="D42" s="69"/>
      <c r="E42" s="65">
        <v>0</v>
      </c>
      <c r="F42" s="340"/>
      <c r="G42" s="339">
        <f t="shared" si="6"/>
        <v>0</v>
      </c>
      <c r="H42" s="65">
        <v>0</v>
      </c>
      <c r="I42" s="340"/>
      <c r="J42" s="339">
        <f t="shared" si="7"/>
        <v>0</v>
      </c>
      <c r="K42" s="65">
        <v>0</v>
      </c>
      <c r="L42" s="65">
        <v>0</v>
      </c>
      <c r="M42" s="69">
        <f t="shared" ref="M42:M43" si="8">L42</f>
        <v>0</v>
      </c>
      <c r="N42" s="70"/>
      <c r="O42" s="65">
        <v>0</v>
      </c>
      <c r="P42" s="65"/>
      <c r="Q42" s="69"/>
      <c r="R42" s="65">
        <v>0</v>
      </c>
      <c r="S42" s="69"/>
      <c r="T42" s="69"/>
      <c r="U42" s="65">
        <v>0</v>
      </c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/>
      <c r="B43" s="64" t="s">
        <v>97</v>
      </c>
      <c r="C43" s="65">
        <v>1</v>
      </c>
      <c r="D43" s="69"/>
      <c r="E43" s="65">
        <v>1</v>
      </c>
      <c r="F43" s="340">
        <v>501521.28661431954</v>
      </c>
      <c r="G43" s="339">
        <f t="shared" si="6"/>
        <v>501521.28661431954</v>
      </c>
      <c r="H43" s="65">
        <v>0</v>
      </c>
      <c r="I43" s="340">
        <v>501521.28661431954</v>
      </c>
      <c r="J43" s="339">
        <f t="shared" si="7"/>
        <v>501521.28661431954</v>
      </c>
      <c r="K43" s="65">
        <v>0</v>
      </c>
      <c r="L43" s="65">
        <v>0</v>
      </c>
      <c r="M43" s="69">
        <f t="shared" si="8"/>
        <v>0</v>
      </c>
      <c r="N43" s="70"/>
      <c r="O43" s="65">
        <v>0</v>
      </c>
      <c r="P43" s="69"/>
      <c r="Q43" s="69"/>
      <c r="R43" s="65">
        <v>0</v>
      </c>
      <c r="S43" s="69"/>
      <c r="T43" s="69"/>
      <c r="U43" s="65">
        <v>0</v>
      </c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5"/>
      <c r="F44" s="69"/>
      <c r="G44" s="296">
        <f>AVERAGE(G41:G43)</f>
        <v>220714.79005955547</v>
      </c>
      <c r="H44" s="65"/>
      <c r="I44" s="340"/>
      <c r="J44" s="296">
        <f>AVERAGE(J41:J43)</f>
        <v>220714.79005955547</v>
      </c>
      <c r="K44" s="65">
        <v>0</v>
      </c>
      <c r="L44" s="65">
        <v>0</v>
      </c>
      <c r="M44" s="73">
        <f>AVERAGE(M41:M43)</f>
        <v>0</v>
      </c>
      <c r="N44" s="70"/>
      <c r="O44" s="65">
        <v>0</v>
      </c>
      <c r="P44" s="69"/>
      <c r="Q44" s="73" t="e">
        <f>AVERAGE(Q41:Q43)</f>
        <v>#DIV/0!</v>
      </c>
      <c r="R44" s="65">
        <v>0</v>
      </c>
      <c r="S44" s="69"/>
      <c r="T44" s="73" t="e">
        <f>AVERAGE(T41:T43)</f>
        <v>#DIV/0!</v>
      </c>
      <c r="U44" s="65">
        <v>0</v>
      </c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C30+C32+C35+C37+C41+C43</f>
        <v>461</v>
      </c>
      <c r="D45" s="81"/>
      <c r="E45" s="81">
        <f t="shared" ref="E45" si="9">E30+E32+E35+E37+E41+E43</f>
        <v>345</v>
      </c>
      <c r="F45" s="81"/>
      <c r="G45" s="81"/>
      <c r="H45" s="81">
        <f t="shared" ref="H45" si="10">H30+H32+H35+H37+H41+H43</f>
        <v>116</v>
      </c>
      <c r="I45" s="81"/>
      <c r="J45" s="81"/>
      <c r="K45" s="81">
        <f>K30+K35+K41</f>
        <v>0</v>
      </c>
      <c r="L45" s="81"/>
      <c r="M45" s="69"/>
      <c r="N45" s="70"/>
      <c r="O45" s="81">
        <f>O30+O35+O41</f>
        <v>0</v>
      </c>
      <c r="P45" s="81"/>
      <c r="Q45" s="81"/>
      <c r="R45" s="81">
        <f>R30+R35+R41</f>
        <v>0</v>
      </c>
      <c r="S45" s="81"/>
      <c r="T45" s="81"/>
      <c r="U45" s="81">
        <f>U30+U35+U41</f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34"/>
      <c r="F46" s="36"/>
      <c r="G46" s="36"/>
      <c r="H46" s="334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34"/>
      <c r="F47" s="36"/>
      <c r="G47" s="342"/>
      <c r="H47" s="343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34"/>
      <c r="F48" s="36"/>
      <c r="G48" s="342"/>
      <c r="H48" s="343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34"/>
      <c r="F49" s="36"/>
      <c r="G49" s="342"/>
      <c r="H49" s="343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34"/>
      <c r="F50" s="36"/>
      <c r="G50" s="36"/>
      <c r="H50" s="334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34"/>
      <c r="F51" s="36"/>
      <c r="G51" s="36"/>
      <c r="H51" s="334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34"/>
      <c r="F52" s="36"/>
      <c r="G52" s="36"/>
      <c r="H52" s="334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34"/>
      <c r="F53" s="36"/>
      <c r="G53" s="36"/>
      <c r="H53" s="334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34"/>
      <c r="F54" s="36"/>
      <c r="G54" s="36"/>
      <c r="H54" s="334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34"/>
      <c r="F55" s="36"/>
      <c r="G55" s="36"/>
      <c r="H55" s="334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34"/>
      <c r="F56" s="36"/>
      <c r="G56" s="36"/>
      <c r="H56" s="334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34"/>
      <c r="F57" s="36"/>
      <c r="G57" s="36"/>
      <c r="H57" s="334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34"/>
      <c r="F58" s="36"/>
      <c r="G58" s="36"/>
      <c r="H58" s="334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34"/>
      <c r="F59" s="36"/>
      <c r="G59" s="36"/>
      <c r="H59" s="334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34"/>
      <c r="F60" s="36"/>
      <c r="G60" s="36"/>
      <c r="H60" s="334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34"/>
      <c r="F61" s="36"/>
      <c r="G61" s="36"/>
      <c r="H61" s="334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34"/>
      <c r="F62" s="36"/>
      <c r="G62" s="36"/>
      <c r="H62" s="334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34"/>
      <c r="F63" s="36"/>
      <c r="G63" s="36"/>
      <c r="H63" s="334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34"/>
      <c r="F64" s="36"/>
      <c r="G64" s="36"/>
      <c r="H64" s="334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34"/>
      <c r="F65" s="36"/>
      <c r="G65" s="36"/>
      <c r="H65" s="334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34"/>
      <c r="F66" s="36"/>
      <c r="G66" s="36"/>
      <c r="H66" s="334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34"/>
      <c r="F67" s="36"/>
      <c r="G67" s="36"/>
      <c r="H67" s="334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34"/>
      <c r="F68" s="36"/>
      <c r="G68" s="36"/>
      <c r="H68" s="334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34"/>
      <c r="F69" s="36"/>
      <c r="G69" s="36"/>
      <c r="H69" s="334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34"/>
      <c r="F70" s="36"/>
      <c r="G70" s="36"/>
      <c r="H70" s="334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34"/>
      <c r="F71" s="36"/>
      <c r="G71" s="36"/>
      <c r="H71" s="334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34"/>
      <c r="F72" s="36"/>
      <c r="G72" s="36"/>
      <c r="H72" s="334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34"/>
      <c r="F73" s="36"/>
      <c r="G73" s="36"/>
      <c r="H73" s="334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34"/>
      <c r="F74" s="36"/>
      <c r="G74" s="36"/>
      <c r="H74" s="334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34"/>
      <c r="F75" s="36"/>
      <c r="G75" s="36"/>
      <c r="H75" s="334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34"/>
      <c r="F76" s="36"/>
      <c r="G76" s="36"/>
      <c r="H76" s="334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34"/>
      <c r="F77" s="36"/>
      <c r="G77" s="36"/>
      <c r="H77" s="334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34"/>
      <c r="F78" s="36"/>
      <c r="G78" s="36"/>
      <c r="H78" s="334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34"/>
      <c r="F79" s="36"/>
      <c r="G79" s="36"/>
      <c r="H79" s="334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34"/>
      <c r="F80" s="36"/>
      <c r="G80" s="36"/>
      <c r="H80" s="334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34"/>
      <c r="F81" s="36"/>
      <c r="G81" s="36"/>
      <c r="H81" s="334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34"/>
      <c r="F82" s="36"/>
      <c r="G82" s="36"/>
      <c r="H82" s="334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34"/>
      <c r="F83" s="36"/>
      <c r="G83" s="36"/>
      <c r="H83" s="334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34"/>
      <c r="F84" s="36"/>
      <c r="G84" s="36"/>
      <c r="H84" s="334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34"/>
      <c r="F85" s="36"/>
      <c r="G85" s="36"/>
      <c r="H85" s="334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34"/>
      <c r="F86" s="36"/>
      <c r="G86" s="36"/>
      <c r="H86" s="334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34"/>
      <c r="F87" s="36"/>
      <c r="G87" s="36"/>
      <c r="H87" s="334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34"/>
      <c r="F88" s="36"/>
      <c r="G88" s="36"/>
      <c r="H88" s="334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34"/>
      <c r="F89" s="36"/>
      <c r="G89" s="36"/>
      <c r="H89" s="334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34"/>
      <c r="F90" s="36"/>
      <c r="G90" s="36"/>
      <c r="H90" s="334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34"/>
      <c r="F91" s="36"/>
      <c r="G91" s="36"/>
      <c r="H91" s="334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34"/>
      <c r="F92" s="36"/>
      <c r="G92" s="36"/>
      <c r="H92" s="334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34"/>
      <c r="F93" s="36"/>
      <c r="G93" s="36"/>
      <c r="H93" s="334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34"/>
      <c r="F94" s="36"/>
      <c r="G94" s="36"/>
      <c r="H94" s="334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34"/>
      <c r="F95" s="36"/>
      <c r="G95" s="36"/>
      <c r="H95" s="334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34"/>
      <c r="F96" s="36"/>
      <c r="G96" s="36"/>
      <c r="H96" s="334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34"/>
      <c r="F97" s="36"/>
      <c r="G97" s="36"/>
      <c r="H97" s="334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34"/>
      <c r="F98" s="36"/>
      <c r="G98" s="36"/>
      <c r="H98" s="334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34"/>
      <c r="F99" s="36"/>
      <c r="G99" s="36"/>
      <c r="H99" s="334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34"/>
      <c r="F100" s="36"/>
      <c r="G100" s="36"/>
      <c r="H100" s="334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34"/>
      <c r="F101" s="36"/>
      <c r="G101" s="36"/>
      <c r="H101" s="334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34"/>
      <c r="F102" s="36"/>
      <c r="G102" s="36"/>
      <c r="H102" s="334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34"/>
      <c r="F103" s="36"/>
      <c r="G103" s="36"/>
      <c r="H103" s="334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34"/>
      <c r="F104" s="36"/>
      <c r="G104" s="36"/>
      <c r="H104" s="334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34"/>
      <c r="F105" s="36"/>
      <c r="G105" s="36"/>
      <c r="H105" s="334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34"/>
      <c r="F106" s="36"/>
      <c r="G106" s="36"/>
      <c r="H106" s="334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34"/>
      <c r="F107" s="36"/>
      <c r="G107" s="36"/>
      <c r="H107" s="334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34"/>
      <c r="F108" s="36"/>
      <c r="G108" s="36"/>
      <c r="H108" s="334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34"/>
      <c r="F109" s="36"/>
      <c r="G109" s="36"/>
      <c r="H109" s="334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34"/>
      <c r="F110" s="36"/>
      <c r="G110" s="36"/>
      <c r="H110" s="334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34"/>
      <c r="F111" s="36"/>
      <c r="G111" s="36"/>
      <c r="H111" s="334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34"/>
      <c r="F112" s="36"/>
      <c r="G112" s="36"/>
      <c r="H112" s="334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34"/>
      <c r="F113" s="36"/>
      <c r="G113" s="36"/>
      <c r="H113" s="334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34"/>
      <c r="F114" s="36"/>
      <c r="G114" s="36"/>
      <c r="H114" s="334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34"/>
      <c r="F115" s="36"/>
      <c r="G115" s="36"/>
      <c r="H115" s="334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34"/>
      <c r="F116" s="36"/>
      <c r="G116" s="36"/>
      <c r="H116" s="334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34"/>
      <c r="F117" s="36"/>
      <c r="G117" s="36"/>
      <c r="H117" s="334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34"/>
      <c r="F118" s="36"/>
      <c r="G118" s="36"/>
      <c r="H118" s="334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34"/>
      <c r="F119" s="36"/>
      <c r="G119" s="36"/>
      <c r="H119" s="334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34"/>
      <c r="F120" s="36"/>
      <c r="G120" s="36"/>
      <c r="H120" s="334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34"/>
      <c r="F121" s="36"/>
      <c r="G121" s="36"/>
      <c r="H121" s="334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34"/>
      <c r="F122" s="36"/>
      <c r="G122" s="36"/>
      <c r="H122" s="334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34"/>
      <c r="F123" s="36"/>
      <c r="G123" s="36"/>
      <c r="H123" s="334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34"/>
      <c r="F124" s="36"/>
      <c r="G124" s="36"/>
      <c r="H124" s="334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34"/>
      <c r="F125" s="36"/>
      <c r="G125" s="36"/>
      <c r="H125" s="334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34"/>
      <c r="F126" s="36"/>
      <c r="G126" s="36"/>
      <c r="H126" s="334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34"/>
      <c r="F127" s="36"/>
      <c r="G127" s="36"/>
      <c r="H127" s="334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34"/>
      <c r="F128" s="36"/>
      <c r="G128" s="36"/>
      <c r="H128" s="334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34"/>
      <c r="F129" s="36"/>
      <c r="G129" s="36"/>
      <c r="H129" s="334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34"/>
      <c r="F130" s="36"/>
      <c r="G130" s="36"/>
      <c r="H130" s="334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34"/>
      <c r="F131" s="36"/>
      <c r="G131" s="36"/>
      <c r="H131" s="334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34"/>
      <c r="F132" s="36"/>
      <c r="G132" s="36"/>
      <c r="H132" s="334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34"/>
      <c r="F133" s="36"/>
      <c r="G133" s="36"/>
      <c r="H133" s="334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34"/>
      <c r="F134" s="36"/>
      <c r="G134" s="36"/>
      <c r="H134" s="334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34"/>
      <c r="F135" s="36"/>
      <c r="G135" s="36"/>
      <c r="H135" s="334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34"/>
      <c r="F136" s="36"/>
      <c r="G136" s="36"/>
      <c r="H136" s="334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34"/>
      <c r="F137" s="36"/>
      <c r="G137" s="36"/>
      <c r="H137" s="334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34"/>
      <c r="F138" s="36"/>
      <c r="G138" s="36"/>
      <c r="H138" s="334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34"/>
      <c r="F139" s="36"/>
      <c r="G139" s="36"/>
      <c r="H139" s="334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34"/>
      <c r="F140" s="36"/>
      <c r="G140" s="36"/>
      <c r="H140" s="334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34"/>
      <c r="F141" s="36"/>
      <c r="G141" s="36"/>
      <c r="H141" s="334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34"/>
      <c r="F142" s="36"/>
      <c r="G142" s="36"/>
      <c r="H142" s="334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34"/>
      <c r="F143" s="36"/>
      <c r="G143" s="36"/>
      <c r="H143" s="334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34"/>
      <c r="F144" s="36"/>
      <c r="G144" s="36"/>
      <c r="H144" s="334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34"/>
      <c r="F145" s="36"/>
      <c r="G145" s="36"/>
      <c r="H145" s="334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34"/>
      <c r="F146" s="36"/>
      <c r="G146" s="36"/>
      <c r="H146" s="334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34"/>
      <c r="F147" s="36"/>
      <c r="G147" s="36"/>
      <c r="H147" s="334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34"/>
      <c r="F148" s="36"/>
      <c r="G148" s="36"/>
      <c r="H148" s="334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34"/>
      <c r="F149" s="36"/>
      <c r="G149" s="36"/>
      <c r="H149" s="334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34"/>
      <c r="F150" s="36"/>
      <c r="G150" s="36"/>
      <c r="H150" s="334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34"/>
      <c r="F151" s="36"/>
      <c r="G151" s="36"/>
      <c r="H151" s="334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34"/>
      <c r="F152" s="36"/>
      <c r="G152" s="36"/>
      <c r="H152" s="334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34"/>
      <c r="F153" s="36"/>
      <c r="G153" s="36"/>
      <c r="H153" s="334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34"/>
      <c r="F154" s="36"/>
      <c r="G154" s="36"/>
      <c r="H154" s="334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34"/>
      <c r="F155" s="36"/>
      <c r="G155" s="36"/>
      <c r="H155" s="334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34"/>
      <c r="F156" s="36"/>
      <c r="G156" s="36"/>
      <c r="H156" s="334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34"/>
      <c r="F157" s="36"/>
      <c r="G157" s="36"/>
      <c r="H157" s="334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34"/>
      <c r="F158" s="36"/>
      <c r="G158" s="36"/>
      <c r="H158" s="334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34"/>
      <c r="F159" s="36"/>
      <c r="G159" s="36"/>
      <c r="H159" s="334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34"/>
      <c r="F160" s="36"/>
      <c r="G160" s="36"/>
      <c r="H160" s="334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34"/>
      <c r="F161" s="36"/>
      <c r="G161" s="36"/>
      <c r="H161" s="334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34"/>
      <c r="F162" s="36"/>
      <c r="G162" s="36"/>
      <c r="H162" s="334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34"/>
      <c r="F163" s="36"/>
      <c r="G163" s="36"/>
      <c r="H163" s="334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34"/>
      <c r="F164" s="36"/>
      <c r="G164" s="36"/>
      <c r="H164" s="334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34"/>
      <c r="F165" s="36"/>
      <c r="G165" s="36"/>
      <c r="H165" s="334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34"/>
      <c r="F166" s="36"/>
      <c r="G166" s="36"/>
      <c r="H166" s="334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34"/>
      <c r="F167" s="36"/>
      <c r="G167" s="36"/>
      <c r="H167" s="334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34"/>
      <c r="F168" s="36"/>
      <c r="G168" s="36"/>
      <c r="H168" s="334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34"/>
      <c r="F169" s="36"/>
      <c r="G169" s="36"/>
      <c r="H169" s="334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34"/>
      <c r="F170" s="36"/>
      <c r="G170" s="36"/>
      <c r="H170" s="334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34"/>
      <c r="F171" s="36"/>
      <c r="G171" s="36"/>
      <c r="H171" s="334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34"/>
      <c r="F172" s="36"/>
      <c r="G172" s="36"/>
      <c r="H172" s="334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34"/>
      <c r="F173" s="36"/>
      <c r="G173" s="36"/>
      <c r="H173" s="334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34"/>
      <c r="F174" s="36"/>
      <c r="G174" s="36"/>
      <c r="H174" s="334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34"/>
      <c r="F175" s="36"/>
      <c r="G175" s="36"/>
      <c r="H175" s="334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34"/>
      <c r="F176" s="36"/>
      <c r="G176" s="36"/>
      <c r="H176" s="334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34"/>
      <c r="F177" s="36"/>
      <c r="G177" s="36"/>
      <c r="H177" s="334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34"/>
      <c r="F178" s="36"/>
      <c r="G178" s="36"/>
      <c r="H178" s="334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34"/>
      <c r="F179" s="36"/>
      <c r="G179" s="36"/>
      <c r="H179" s="334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34"/>
      <c r="F180" s="36"/>
      <c r="G180" s="36"/>
      <c r="H180" s="334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34"/>
      <c r="F181" s="36"/>
      <c r="G181" s="36"/>
      <c r="H181" s="334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34"/>
      <c r="F182" s="36"/>
      <c r="G182" s="36"/>
      <c r="H182" s="334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34"/>
      <c r="F183" s="36"/>
      <c r="G183" s="36"/>
      <c r="H183" s="334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34"/>
      <c r="F184" s="36"/>
      <c r="G184" s="36"/>
      <c r="H184" s="334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34"/>
      <c r="F185" s="36"/>
      <c r="G185" s="36"/>
      <c r="H185" s="334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34"/>
      <c r="F186" s="36"/>
      <c r="G186" s="36"/>
      <c r="H186" s="334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34"/>
      <c r="F187" s="36"/>
      <c r="G187" s="36"/>
      <c r="H187" s="334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34"/>
      <c r="F188" s="36"/>
      <c r="G188" s="36"/>
      <c r="H188" s="334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34"/>
      <c r="F189" s="36"/>
      <c r="G189" s="36"/>
      <c r="H189" s="334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34"/>
      <c r="F190" s="36"/>
      <c r="G190" s="36"/>
      <c r="H190" s="334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34"/>
      <c r="F191" s="36"/>
      <c r="G191" s="36"/>
      <c r="H191" s="334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34"/>
      <c r="F192" s="36"/>
      <c r="G192" s="36"/>
      <c r="H192" s="334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34"/>
      <c r="F193" s="36"/>
      <c r="G193" s="36"/>
      <c r="H193" s="334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34"/>
      <c r="F194" s="36"/>
      <c r="G194" s="36"/>
      <c r="H194" s="334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34"/>
      <c r="F195" s="36"/>
      <c r="G195" s="36"/>
      <c r="H195" s="334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34"/>
      <c r="F196" s="36"/>
      <c r="G196" s="36"/>
      <c r="H196" s="334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34"/>
      <c r="F197" s="36"/>
      <c r="G197" s="36"/>
      <c r="H197" s="334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34"/>
      <c r="F198" s="36"/>
      <c r="G198" s="36"/>
      <c r="H198" s="334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34"/>
      <c r="F199" s="36"/>
      <c r="G199" s="36"/>
      <c r="H199" s="334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34"/>
      <c r="F200" s="36"/>
      <c r="G200" s="36"/>
      <c r="H200" s="334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34"/>
      <c r="F201" s="36"/>
      <c r="G201" s="36"/>
      <c r="H201" s="334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34"/>
      <c r="F202" s="36"/>
      <c r="G202" s="36"/>
      <c r="H202" s="334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34"/>
      <c r="F203" s="36"/>
      <c r="G203" s="36"/>
      <c r="H203" s="334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34"/>
      <c r="F204" s="36"/>
      <c r="G204" s="36"/>
      <c r="H204" s="334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34"/>
      <c r="F205" s="36"/>
      <c r="G205" s="36"/>
      <c r="H205" s="334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34"/>
      <c r="F206" s="36"/>
      <c r="G206" s="36"/>
      <c r="H206" s="334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34"/>
      <c r="F207" s="36"/>
      <c r="G207" s="36"/>
      <c r="H207" s="334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34"/>
      <c r="F208" s="36"/>
      <c r="G208" s="36"/>
      <c r="H208" s="334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34"/>
      <c r="F209" s="36"/>
      <c r="G209" s="36"/>
      <c r="H209" s="334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34"/>
      <c r="F210" s="36"/>
      <c r="G210" s="36"/>
      <c r="H210" s="334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34"/>
      <c r="F211" s="36"/>
      <c r="G211" s="36"/>
      <c r="H211" s="334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34"/>
      <c r="F212" s="36"/>
      <c r="G212" s="36"/>
      <c r="H212" s="334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34"/>
      <c r="F213" s="36"/>
      <c r="G213" s="36"/>
      <c r="H213" s="334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34"/>
      <c r="F214" s="36"/>
      <c r="G214" s="36"/>
      <c r="H214" s="334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34"/>
      <c r="F215" s="36"/>
      <c r="G215" s="36"/>
      <c r="H215" s="334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34"/>
      <c r="F216" s="36"/>
      <c r="G216" s="36"/>
      <c r="H216" s="334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34"/>
      <c r="F217" s="36"/>
      <c r="G217" s="36"/>
      <c r="H217" s="334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34"/>
      <c r="F218" s="36"/>
      <c r="G218" s="36"/>
      <c r="H218" s="334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34"/>
      <c r="F219" s="36"/>
      <c r="G219" s="36"/>
      <c r="H219" s="334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34"/>
      <c r="F220" s="36"/>
      <c r="G220" s="36"/>
      <c r="H220" s="334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34"/>
      <c r="F221" s="36"/>
      <c r="G221" s="36"/>
      <c r="H221" s="334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34"/>
      <c r="F222" s="36"/>
      <c r="G222" s="36"/>
      <c r="H222" s="334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34"/>
      <c r="F223" s="36"/>
      <c r="G223" s="36"/>
      <c r="H223" s="334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34"/>
      <c r="F224" s="36"/>
      <c r="G224" s="36"/>
      <c r="H224" s="334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34"/>
      <c r="F225" s="36"/>
      <c r="G225" s="36"/>
      <c r="H225" s="334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34"/>
      <c r="F226" s="36"/>
      <c r="G226" s="36"/>
      <c r="H226" s="334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34"/>
      <c r="F227" s="36"/>
      <c r="G227" s="36"/>
      <c r="H227" s="334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34"/>
      <c r="F228" s="36"/>
      <c r="G228" s="36"/>
      <c r="H228" s="334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34"/>
      <c r="F229" s="36"/>
      <c r="G229" s="36"/>
      <c r="H229" s="334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34"/>
      <c r="F230" s="36"/>
      <c r="G230" s="36"/>
      <c r="H230" s="334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34"/>
      <c r="F231" s="36"/>
      <c r="G231" s="36"/>
      <c r="H231" s="334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34"/>
      <c r="F232" s="36"/>
      <c r="G232" s="36"/>
      <c r="H232" s="334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34"/>
      <c r="F233" s="36"/>
      <c r="G233" s="36"/>
      <c r="H233" s="334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34"/>
      <c r="F234" s="36"/>
      <c r="G234" s="36"/>
      <c r="H234" s="334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34"/>
      <c r="F235" s="36"/>
      <c r="G235" s="36"/>
      <c r="H235" s="334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34"/>
      <c r="F236" s="36"/>
      <c r="G236" s="36"/>
      <c r="H236" s="334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34"/>
      <c r="F237" s="36"/>
      <c r="G237" s="36"/>
      <c r="H237" s="334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34"/>
      <c r="F238" s="36"/>
      <c r="G238" s="36"/>
      <c r="H238" s="334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34"/>
      <c r="F239" s="36"/>
      <c r="G239" s="36"/>
      <c r="H239" s="334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34"/>
      <c r="F240" s="36"/>
      <c r="G240" s="36"/>
      <c r="H240" s="334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34"/>
      <c r="F241" s="36"/>
      <c r="G241" s="36"/>
      <c r="H241" s="334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34"/>
      <c r="F242" s="36"/>
      <c r="G242" s="36"/>
      <c r="H242" s="334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34"/>
      <c r="F243" s="36"/>
      <c r="G243" s="36"/>
      <c r="H243" s="334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34"/>
      <c r="F244" s="36"/>
      <c r="G244" s="36"/>
      <c r="H244" s="334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34"/>
      <c r="F245" s="36"/>
      <c r="G245" s="36"/>
      <c r="H245" s="334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34"/>
      <c r="F246" s="36"/>
      <c r="G246" s="36"/>
      <c r="H246" s="334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34"/>
      <c r="F247" s="36"/>
      <c r="G247" s="36"/>
      <c r="H247" s="334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34"/>
      <c r="F248" s="36"/>
      <c r="G248" s="36"/>
      <c r="H248" s="334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34"/>
      <c r="F249" s="36"/>
      <c r="G249" s="36"/>
      <c r="H249" s="334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34"/>
      <c r="F250" s="36"/>
      <c r="G250" s="36"/>
      <c r="H250" s="334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9BC5-AC5B-9649-B6B6-91AC33860B36}">
  <dimension ref="A1:BL250"/>
  <sheetViews>
    <sheetView topLeftCell="A25" zoomScale="60" zoomScaleNormal="60" workbookViewId="0">
      <selection activeCell="J15" sqref="J15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1796875" style="37" customWidth="1"/>
    <col min="6" max="6" width="30.1796875" style="37" customWidth="1"/>
    <col min="7" max="7" width="14.1796875" style="37" customWidth="1"/>
    <col min="8" max="13" width="17.453125" style="37" customWidth="1"/>
    <col min="14" max="14" width="7.1796875" style="36" customWidth="1"/>
    <col min="15" max="17" width="22.179687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A5" s="35" t="s">
        <v>219</v>
      </c>
      <c r="B5" s="43" t="s">
        <v>144</v>
      </c>
      <c r="C5" s="589" t="s">
        <v>283</v>
      </c>
      <c r="D5" s="589"/>
      <c r="E5" s="589"/>
      <c r="F5" s="589"/>
      <c r="G5" s="589"/>
      <c r="H5" s="589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A7" s="35" t="s">
        <v>221</v>
      </c>
      <c r="B7" s="46" t="s">
        <v>146</v>
      </c>
      <c r="C7" s="85">
        <v>44926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A9" s="35" t="s">
        <v>223</v>
      </c>
      <c r="B9" s="46" t="s">
        <v>147</v>
      </c>
      <c r="C9" s="44">
        <v>1657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A11" s="35" t="s">
        <v>224</v>
      </c>
      <c r="B11" s="48" t="s">
        <v>148</v>
      </c>
      <c r="C11" s="44">
        <v>1324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A13" s="35" t="s">
        <v>225</v>
      </c>
      <c r="B13" s="48" t="s">
        <v>149</v>
      </c>
      <c r="C13" s="44">
        <v>333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A15" s="35" t="s">
        <v>226</v>
      </c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349">
        <f>G33</f>
        <v>501928.84222854517</v>
      </c>
      <c r="D17" s="44"/>
      <c r="E17" s="49"/>
      <c r="F17" s="48" t="s">
        <v>153</v>
      </c>
      <c r="G17" s="349">
        <f>G38</f>
        <v>410287.09860730433</v>
      </c>
      <c r="H17" s="44"/>
      <c r="I17" s="42"/>
      <c r="J17" s="48" t="s">
        <v>154</v>
      </c>
      <c r="K17" s="349">
        <f>G44</f>
        <v>220714.79005955547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350"/>
      <c r="D18" s="49"/>
      <c r="E18" s="49"/>
      <c r="F18" s="48"/>
      <c r="G18" s="350"/>
      <c r="H18" s="49"/>
      <c r="I18" s="42"/>
      <c r="J18" s="48"/>
      <c r="K18" s="350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349">
        <f>J33</f>
        <v>501928.84222854517</v>
      </c>
      <c r="D19" s="44"/>
      <c r="E19" s="49"/>
      <c r="F19" s="48" t="s">
        <v>156</v>
      </c>
      <c r="G19" s="349">
        <f>J38</f>
        <v>410287.09860730433</v>
      </c>
      <c r="H19" s="44"/>
      <c r="I19" s="42"/>
      <c r="J19" s="48" t="s">
        <v>157</v>
      </c>
      <c r="K19" s="349">
        <f>J44</f>
        <v>220714.79005955547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50">
        <f>M33</f>
        <v>0</v>
      </c>
      <c r="D21" s="44"/>
      <c r="E21" s="49"/>
      <c r="F21" s="48" t="s">
        <v>159</v>
      </c>
      <c r="G21" s="50">
        <f>M38</f>
        <v>0</v>
      </c>
      <c r="H21" s="44"/>
      <c r="I21" s="42"/>
      <c r="J21" s="48" t="s">
        <v>160</v>
      </c>
      <c r="K21" s="50">
        <f>M44</f>
        <v>0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A29" s="35" t="s">
        <v>229</v>
      </c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A30" s="35" t="s">
        <v>230</v>
      </c>
      <c r="B30" s="64" t="s">
        <v>62</v>
      </c>
      <c r="C30" s="351">
        <v>15</v>
      </c>
      <c r="D30" s="351"/>
      <c r="E30" s="351">
        <v>11</v>
      </c>
      <c r="F30" s="351">
        <v>443326.16258046275</v>
      </c>
      <c r="G30" s="352">
        <f>F30</f>
        <v>443326.16258046275</v>
      </c>
      <c r="H30" s="351">
        <v>4</v>
      </c>
      <c r="I30" s="351">
        <v>443326.16258046275</v>
      </c>
      <c r="J30" s="352">
        <f>I30</f>
        <v>443326.16258046275</v>
      </c>
      <c r="K30" s="65"/>
      <c r="L30" s="65"/>
      <c r="M30" s="69">
        <v>0</v>
      </c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A31" s="35" t="s">
        <v>231</v>
      </c>
      <c r="B31" s="71" t="s">
        <v>102</v>
      </c>
      <c r="C31" s="351">
        <v>0</v>
      </c>
      <c r="D31" s="351"/>
      <c r="E31" s="351">
        <v>0</v>
      </c>
      <c r="F31" s="351">
        <v>0</v>
      </c>
      <c r="G31" s="352">
        <f t="shared" ref="G31:G32" si="0">F31</f>
        <v>0</v>
      </c>
      <c r="H31" s="351">
        <v>0</v>
      </c>
      <c r="I31" s="351">
        <v>0</v>
      </c>
      <c r="J31" s="352">
        <f t="shared" ref="J31:J32" si="1">I31</f>
        <v>0</v>
      </c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A32" s="35" t="s">
        <v>232</v>
      </c>
      <c r="B32" s="64" t="s">
        <v>97</v>
      </c>
      <c r="C32" s="351">
        <v>6</v>
      </c>
      <c r="D32" s="351"/>
      <c r="E32" s="351">
        <v>5</v>
      </c>
      <c r="F32" s="351">
        <v>1062460.3641051727</v>
      </c>
      <c r="G32" s="352">
        <f t="shared" si="0"/>
        <v>1062460.3641051727</v>
      </c>
      <c r="H32" s="351">
        <v>1</v>
      </c>
      <c r="I32" s="351">
        <v>1062460.3641051727</v>
      </c>
      <c r="J32" s="352">
        <f t="shared" si="1"/>
        <v>1062460.3641051727</v>
      </c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353"/>
      <c r="D33" s="353"/>
      <c r="E33" s="353"/>
      <c r="F33" s="353"/>
      <c r="G33" s="72">
        <f>AVERAGE(G30:G32)</f>
        <v>501928.84222854517</v>
      </c>
      <c r="H33" s="353"/>
      <c r="I33" s="353"/>
      <c r="J33" s="72">
        <f>AVERAGE(J30:J32)</f>
        <v>501928.84222854517</v>
      </c>
      <c r="K33" s="69"/>
      <c r="L33" s="69"/>
      <c r="M33" s="73">
        <f>AVERAGE(M30:M32)</f>
        <v>0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A34" s="35" t="s">
        <v>233</v>
      </c>
      <c r="B34" s="59" t="s">
        <v>176</v>
      </c>
      <c r="C34" s="354"/>
      <c r="D34" s="354"/>
      <c r="E34" s="354"/>
      <c r="F34" s="354"/>
      <c r="G34" s="60"/>
      <c r="H34" s="354"/>
      <c r="I34" s="354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A35" s="35" t="s">
        <v>230</v>
      </c>
      <c r="B35" s="64" t="s">
        <v>62</v>
      </c>
      <c r="C35" s="351">
        <v>632</v>
      </c>
      <c r="D35" s="351"/>
      <c r="E35" s="351">
        <v>515</v>
      </c>
      <c r="F35" s="351">
        <v>263137.07836790127</v>
      </c>
      <c r="G35" s="352">
        <f t="shared" ref="G35:G37" si="2">F35</f>
        <v>263137.07836790127</v>
      </c>
      <c r="H35" s="351">
        <v>117</v>
      </c>
      <c r="I35" s="351">
        <v>263137.07836790127</v>
      </c>
      <c r="J35" s="352">
        <f t="shared" ref="J35:J37" si="3">I35</f>
        <v>263137.07836790127</v>
      </c>
      <c r="K35" s="65"/>
      <c r="L35" s="65"/>
      <c r="M35" s="69">
        <v>0</v>
      </c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A36" s="35" t="s">
        <v>231</v>
      </c>
      <c r="B36" s="71" t="s">
        <v>102</v>
      </c>
      <c r="C36" s="353">
        <v>3</v>
      </c>
      <c r="D36" s="353"/>
      <c r="E36" s="353">
        <v>2</v>
      </c>
      <c r="F36" s="353">
        <v>263137.07836790127</v>
      </c>
      <c r="G36" s="352">
        <f t="shared" si="2"/>
        <v>263137.07836790127</v>
      </c>
      <c r="H36" s="353">
        <v>1</v>
      </c>
      <c r="I36" s="353">
        <v>263137.07836790127</v>
      </c>
      <c r="J36" s="352">
        <f t="shared" si="3"/>
        <v>263137.07836790127</v>
      </c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A37" s="35" t="s">
        <v>232</v>
      </c>
      <c r="B37" s="64" t="s">
        <v>97</v>
      </c>
      <c r="C37" s="353">
        <v>35</v>
      </c>
      <c r="D37" s="353"/>
      <c r="E37" s="353">
        <v>31</v>
      </c>
      <c r="F37" s="353">
        <v>704587.1390861104</v>
      </c>
      <c r="G37" s="352">
        <f t="shared" si="2"/>
        <v>704587.1390861104</v>
      </c>
      <c r="H37" s="353">
        <v>4</v>
      </c>
      <c r="I37" s="353">
        <v>704587.1390861104</v>
      </c>
      <c r="J37" s="352">
        <f t="shared" si="3"/>
        <v>704587.1390861104</v>
      </c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353"/>
      <c r="D38" s="353"/>
      <c r="E38" s="353"/>
      <c r="F38" s="353"/>
      <c r="G38" s="72">
        <f>AVERAGE(G35:G37)</f>
        <v>410287.09860730433</v>
      </c>
      <c r="H38" s="353"/>
      <c r="I38" s="353"/>
      <c r="J38" s="72">
        <f>AVERAGE(J35:J37)</f>
        <v>410287.09860730433</v>
      </c>
      <c r="K38" s="69"/>
      <c r="L38" s="69"/>
      <c r="M38" s="73">
        <f>AVERAGE(M35:M37)</f>
        <v>0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353"/>
      <c r="D39" s="353"/>
      <c r="E39" s="353"/>
      <c r="F39" s="353"/>
      <c r="G39" s="69"/>
      <c r="H39" s="353"/>
      <c r="I39" s="353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A40" s="35" t="s">
        <v>234</v>
      </c>
      <c r="B40" s="59" t="s">
        <v>177</v>
      </c>
      <c r="C40" s="354"/>
      <c r="D40" s="354"/>
      <c r="E40" s="354"/>
      <c r="F40" s="354"/>
      <c r="G40" s="60"/>
      <c r="H40" s="354"/>
      <c r="I40" s="354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 t="s">
        <v>230</v>
      </c>
      <c r="B41" s="64" t="s">
        <v>62</v>
      </c>
      <c r="C41" s="351">
        <v>958</v>
      </c>
      <c r="D41" s="351"/>
      <c r="E41" s="351">
        <v>755</v>
      </c>
      <c r="F41" s="351">
        <v>160623.08356434683</v>
      </c>
      <c r="G41" s="352">
        <f t="shared" ref="G41:G43" si="4">F41</f>
        <v>160623.08356434683</v>
      </c>
      <c r="H41" s="351">
        <v>203</v>
      </c>
      <c r="I41" s="351">
        <v>160623.08356434683</v>
      </c>
      <c r="J41" s="352">
        <f t="shared" ref="J41:J43" si="5">I41</f>
        <v>160623.08356434683</v>
      </c>
      <c r="K41" s="65"/>
      <c r="L41" s="65"/>
      <c r="M41" s="69">
        <v>0</v>
      </c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 t="s">
        <v>231</v>
      </c>
      <c r="B42" s="71" t="s">
        <v>102</v>
      </c>
      <c r="C42" s="353">
        <v>0</v>
      </c>
      <c r="D42" s="353"/>
      <c r="E42" s="353">
        <v>0</v>
      </c>
      <c r="F42" s="353"/>
      <c r="G42" s="352">
        <f t="shared" si="4"/>
        <v>0</v>
      </c>
      <c r="H42" s="353">
        <v>0</v>
      </c>
      <c r="I42" s="353"/>
      <c r="J42" s="352">
        <f t="shared" si="5"/>
        <v>0</v>
      </c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 t="s">
        <v>232</v>
      </c>
      <c r="B43" s="64" t="s">
        <v>97</v>
      </c>
      <c r="C43" s="353">
        <v>8</v>
      </c>
      <c r="D43" s="353"/>
      <c r="E43" s="353">
        <v>5</v>
      </c>
      <c r="F43" s="353">
        <v>501521.28661431954</v>
      </c>
      <c r="G43" s="352">
        <f t="shared" si="4"/>
        <v>501521.28661431954</v>
      </c>
      <c r="H43" s="353">
        <v>3</v>
      </c>
      <c r="I43" s="353">
        <v>501521.28661431954</v>
      </c>
      <c r="J43" s="352">
        <f t="shared" si="5"/>
        <v>501521.28661431954</v>
      </c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353"/>
      <c r="D44" s="353"/>
      <c r="E44" s="353"/>
      <c r="F44" s="353"/>
      <c r="G44" s="72">
        <f>AVERAGE(G41:G43)</f>
        <v>220714.79005955547</v>
      </c>
      <c r="H44" s="353"/>
      <c r="I44" s="353"/>
      <c r="J44" s="72">
        <f>AVERAGE(J41:J43)</f>
        <v>220714.79005955547</v>
      </c>
      <c r="K44" s="69"/>
      <c r="L44" s="69"/>
      <c r="M44" s="73">
        <f>AVERAGE(M41:M43)</f>
        <v>0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355">
        <f>C30+C32+C35+C36+C37+C41+C43</f>
        <v>1657</v>
      </c>
      <c r="D45" s="81"/>
      <c r="E45" s="81">
        <f>E30+E32+E35+E36+E37+E41+E43</f>
        <v>1324</v>
      </c>
      <c r="F45" s="355"/>
      <c r="G45" s="81"/>
      <c r="H45" s="355">
        <f>H30+H32+H35+H36+H37+H41+H43</f>
        <v>333</v>
      </c>
      <c r="I45" s="355"/>
      <c r="J45" s="81"/>
      <c r="K45" s="81">
        <f>K30+K32+K35+K36+K37+K41+K43</f>
        <v>0</v>
      </c>
      <c r="L45" s="81">
        <f>L30+L32+L35+L36+L37+L41+L43</f>
        <v>0</v>
      </c>
      <c r="M45" s="69">
        <f>M30+M32+M35+M36+M37+M41+M43</f>
        <v>0</v>
      </c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14A9-6093-AC4D-8BB3-E141AACB1727}">
  <dimension ref="A1:BL250"/>
  <sheetViews>
    <sheetView zoomScale="80" zoomScaleNormal="80" workbookViewId="0">
      <selection activeCell="I24" sqref="I24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A5" s="35" t="s">
        <v>219</v>
      </c>
      <c r="B5" s="43" t="s">
        <v>144</v>
      </c>
      <c r="C5" s="590" t="s">
        <v>246</v>
      </c>
      <c r="D5" s="590"/>
      <c r="E5" s="590"/>
      <c r="F5" s="44"/>
      <c r="G5" s="44"/>
      <c r="H5" s="44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A7" s="35" t="s">
        <v>221</v>
      </c>
      <c r="B7" s="46" t="s">
        <v>146</v>
      </c>
      <c r="C7" s="44" t="s">
        <v>247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A9" s="35" t="s">
        <v>223</v>
      </c>
      <c r="B9" s="46" t="s">
        <v>147</v>
      </c>
      <c r="C9" s="44">
        <v>57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A11" s="35" t="s">
        <v>224</v>
      </c>
      <c r="B11" s="48" t="s">
        <v>148</v>
      </c>
      <c r="C11" s="44">
        <f>E45</f>
        <v>0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A13" s="35" t="s">
        <v>225</v>
      </c>
      <c r="B13" s="48" t="s">
        <v>149</v>
      </c>
      <c r="C13" s="44">
        <f>H45</f>
        <v>0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A15" s="35" t="s">
        <v>226</v>
      </c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A29" s="35" t="s">
        <v>229</v>
      </c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A30" s="35" t="s">
        <v>230</v>
      </c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A31" s="35" t="s">
        <v>231</v>
      </c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A32" s="35" t="s">
        <v>232</v>
      </c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A34" s="35" t="s">
        <v>233</v>
      </c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A35" s="35" t="s">
        <v>230</v>
      </c>
      <c r="B35" s="64" t="s">
        <v>62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A36" s="35" t="s">
        <v>231</v>
      </c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A37" s="35" t="s">
        <v>232</v>
      </c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A40" s="35" t="s">
        <v>234</v>
      </c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 t="s">
        <v>230</v>
      </c>
      <c r="B41" s="64" t="s">
        <v>62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 t="s">
        <v>231</v>
      </c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 t="s">
        <v>232</v>
      </c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0</v>
      </c>
      <c r="D45" s="81">
        <f>D30+D32+D35+D41</f>
        <v>0</v>
      </c>
      <c r="E45" s="81">
        <f>E30+E32+E35+E41</f>
        <v>0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E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95EFF-18EB-7349-A381-DB276418F219}">
  <dimension ref="A1:BL250"/>
  <sheetViews>
    <sheetView topLeftCell="A22" zoomScale="80" zoomScaleNormal="80" workbookViewId="0">
      <selection activeCell="A41" sqref="A41:XFD41"/>
    </sheetView>
  </sheetViews>
  <sheetFormatPr defaultColWidth="9.1796875" defaultRowHeight="15.5" x14ac:dyDescent="0.3"/>
  <cols>
    <col min="1" max="1" width="9.81640625" style="35" customWidth="1"/>
    <col min="2" max="2" width="33" style="84" customWidth="1"/>
    <col min="3" max="3" width="24.36328125" style="84" customWidth="1"/>
    <col min="4" max="4" width="21.81640625" style="84" customWidth="1"/>
    <col min="5" max="5" width="22.453125" style="37" customWidth="1"/>
    <col min="6" max="6" width="30.1796875" style="37" customWidth="1"/>
    <col min="7" max="7" width="18.1796875" style="37" customWidth="1"/>
    <col min="8" max="8" width="17.453125" style="37" customWidth="1"/>
    <col min="9" max="9" width="21.36328125" style="37" customWidth="1"/>
    <col min="10" max="13" width="17.453125" style="37" customWidth="1"/>
    <col min="14" max="14" width="7.1796875" style="36" customWidth="1"/>
    <col min="15" max="17" width="22.179687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248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254">
        <v>45516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29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25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4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50">
        <f>G33</f>
        <v>36112910.730000004</v>
      </c>
      <c r="D17" s="44"/>
      <c r="E17" s="49"/>
      <c r="F17" s="48" t="s">
        <v>153</v>
      </c>
      <c r="G17" s="50">
        <f>G38</f>
        <v>27786087.841447603</v>
      </c>
      <c r="H17" s="44"/>
      <c r="I17" s="42"/>
      <c r="J17" s="48" t="s">
        <v>154</v>
      </c>
      <c r="K17" s="50">
        <f>G44</f>
        <v>11569202.537114844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50">
        <f>J38</f>
        <v>19026144.443333339</v>
      </c>
      <c r="H19" s="44"/>
      <c r="I19" s="42"/>
      <c r="J19" s="48" t="s">
        <v>157</v>
      </c>
      <c r="K19" s="50">
        <f>J44</f>
        <v>12320087.718888888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 t="s">
        <v>253</v>
      </c>
      <c r="G29" s="60"/>
      <c r="H29" s="60"/>
      <c r="I29" s="60" t="s">
        <v>254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>
        <v>4</v>
      </c>
      <c r="D32" s="75">
        <v>0</v>
      </c>
      <c r="E32" s="65">
        <v>4</v>
      </c>
      <c r="F32" s="255">
        <v>144451642.92000002</v>
      </c>
      <c r="G32" s="256">
        <f>F32/E32</f>
        <v>36112910.730000004</v>
      </c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2">
        <f>AVERAGE(G30:G32)</f>
        <v>36112910.730000004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2</v>
      </c>
      <c r="D35" s="75">
        <v>36895781.316666678</v>
      </c>
      <c r="E35" s="65">
        <v>2</v>
      </c>
      <c r="F35" s="82">
        <v>46884431.973503992</v>
      </c>
      <c r="G35" s="256">
        <f>F35/E35</f>
        <v>23442215.986751996</v>
      </c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5">
        <v>9</v>
      </c>
      <c r="D36" s="252">
        <v>174437765.56287587</v>
      </c>
      <c r="E36" s="65">
        <v>8</v>
      </c>
      <c r="F36" s="257">
        <v>193442353.66961545</v>
      </c>
      <c r="G36" s="256">
        <f>F36/E36</f>
        <v>24180294.208701931</v>
      </c>
      <c r="H36" s="65">
        <v>1</v>
      </c>
      <c r="I36" s="257">
        <v>19026144.443333339</v>
      </c>
      <c r="J36" s="258">
        <f>I36/H36</f>
        <v>19026144.443333339</v>
      </c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5">
        <v>3</v>
      </c>
      <c r="D37" s="252">
        <v>0</v>
      </c>
      <c r="E37" s="65">
        <v>3</v>
      </c>
      <c r="F37" s="259">
        <v>107207259.98666665</v>
      </c>
      <c r="G37" s="256">
        <f>F37/E37</f>
        <v>35735753.328888886</v>
      </c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2">
        <f>AVERAGE(G35:G37)</f>
        <v>27786087.841447603</v>
      </c>
      <c r="H38" s="69"/>
      <c r="I38" s="69"/>
      <c r="J38" s="72">
        <f>AVERAGE(J35:J37)</f>
        <v>19026144.443333339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2</v>
      </c>
      <c r="D41" s="75">
        <v>8757918.1999999974</v>
      </c>
      <c r="E41" s="65">
        <v>2</v>
      </c>
      <c r="F41" s="82">
        <v>13377039.01</v>
      </c>
      <c r="G41" s="256">
        <f>F41/E41</f>
        <v>6688519.5049999999</v>
      </c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5">
        <v>8</v>
      </c>
      <c r="D42" s="252">
        <v>105646397.41</v>
      </c>
      <c r="E42" s="65">
        <v>5</v>
      </c>
      <c r="F42" s="257">
        <v>71156513.03172268</v>
      </c>
      <c r="G42" s="256">
        <f>F42/E42</f>
        <v>14231302.606344536</v>
      </c>
      <c r="H42" s="65">
        <v>3</v>
      </c>
      <c r="I42" s="257">
        <v>36960263.156666666</v>
      </c>
      <c r="J42" s="258">
        <f>I42/H42</f>
        <v>12320087.718888888</v>
      </c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5">
        <v>1</v>
      </c>
      <c r="D43" s="252">
        <v>0</v>
      </c>
      <c r="E43" s="65">
        <v>1</v>
      </c>
      <c r="F43" s="259">
        <v>13787785.5</v>
      </c>
      <c r="G43" s="256">
        <f>F43/E43</f>
        <v>13787785.5</v>
      </c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2">
        <f>AVERAGE(G41:G43)</f>
        <v>11569202.537114844</v>
      </c>
      <c r="H44" s="69"/>
      <c r="I44" s="69"/>
      <c r="J44" s="72">
        <f>AVERAGE(J41:J43)</f>
        <v>12320087.718888888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8</v>
      </c>
      <c r="D45" s="82">
        <f>D30+D32+D35+D41</f>
        <v>45653699.516666673</v>
      </c>
      <c r="E45" s="81">
        <f>E30+E32+E35+E41</f>
        <v>8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260" t="s">
        <v>255</v>
      </c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261"/>
      <c r="G47" s="261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262"/>
      <c r="H51" s="263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262"/>
      <c r="H52" s="263"/>
      <c r="I52" s="36"/>
      <c r="J52" s="36"/>
      <c r="K52" s="36"/>
      <c r="L52" s="262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262"/>
      <c r="H53" s="263"/>
      <c r="I53" s="36"/>
      <c r="J53" s="263"/>
      <c r="K53" s="263"/>
      <c r="L53" s="262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262"/>
      <c r="H54" s="263"/>
      <c r="I54" s="36"/>
      <c r="J54" s="36"/>
      <c r="K54" s="263"/>
      <c r="L54" s="262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264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262"/>
      <c r="H56" s="263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262"/>
      <c r="H57" s="263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262"/>
      <c r="H58" s="263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262"/>
      <c r="H59" s="263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265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 t="s">
        <v>132</v>
      </c>
      <c r="C61" s="83"/>
      <c r="D61" s="83"/>
      <c r="E61" s="36"/>
      <c r="F61" s="36"/>
      <c r="G61" s="262"/>
      <c r="H61" s="36"/>
      <c r="I61" s="36"/>
      <c r="J61" s="263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262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262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262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26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0B1A-C2AB-4F4D-A218-7CDB0AF53455}">
  <dimension ref="A1:BL250"/>
  <sheetViews>
    <sheetView topLeftCell="A16" zoomScale="60" zoomScaleNormal="60" workbookViewId="0">
      <selection sqref="A1:XFD1048576"/>
    </sheetView>
  </sheetViews>
  <sheetFormatPr defaultColWidth="9.1796875" defaultRowHeight="15.5" x14ac:dyDescent="0.3"/>
  <cols>
    <col min="1" max="1" width="9.81640625" style="300" customWidth="1"/>
    <col min="2" max="2" width="33" style="333" customWidth="1"/>
    <col min="3" max="4" width="16.1796875" style="333" customWidth="1"/>
    <col min="5" max="5" width="14.1796875" style="302" customWidth="1"/>
    <col min="6" max="6" width="30.1796875" style="302" customWidth="1"/>
    <col min="7" max="7" width="14.1796875" style="302" customWidth="1"/>
    <col min="8" max="13" width="17.453125" style="302" customWidth="1"/>
    <col min="14" max="14" width="7.1796875" style="301" customWidth="1"/>
    <col min="15" max="17" width="22.1796875" style="302" customWidth="1"/>
    <col min="18" max="23" width="20" style="302" customWidth="1"/>
    <col min="24" max="24" width="9.1796875" style="302"/>
    <col min="25" max="25" width="28" style="302" customWidth="1"/>
    <col min="26" max="16384" width="9.1796875" style="302"/>
  </cols>
  <sheetData>
    <row r="1" spans="1:64" ht="20.5" x14ac:dyDescent="0.45">
      <c r="B1" s="484" t="s">
        <v>179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  <c r="BG1" s="301"/>
      <c r="BH1" s="301"/>
      <c r="BI1" s="301"/>
      <c r="BJ1" s="301"/>
      <c r="BK1" s="301"/>
      <c r="BL1" s="301"/>
    </row>
    <row r="2" spans="1:64" ht="20.5" x14ac:dyDescent="0.45">
      <c r="B2" s="303" t="s">
        <v>141</v>
      </c>
      <c r="C2" s="484" t="s">
        <v>142</v>
      </c>
      <c r="D2" s="484"/>
      <c r="E2" s="484"/>
      <c r="F2" s="484"/>
      <c r="G2" s="484"/>
      <c r="H2" s="484"/>
      <c r="I2" s="304"/>
      <c r="J2" s="304"/>
      <c r="K2" s="304"/>
      <c r="L2" s="304"/>
      <c r="M2" s="304"/>
      <c r="N2" s="304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</row>
    <row r="3" spans="1:64" ht="18" x14ac:dyDescent="0.4">
      <c r="B3" s="485"/>
      <c r="C3" s="485"/>
      <c r="D3" s="305"/>
      <c r="E3" s="301"/>
      <c r="F3" s="301"/>
      <c r="G3" s="301"/>
      <c r="H3" s="301"/>
      <c r="I3" s="301"/>
      <c r="J3" s="301"/>
      <c r="K3" s="301"/>
      <c r="L3" s="301"/>
      <c r="M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</row>
    <row r="4" spans="1:64" x14ac:dyDescent="0.35">
      <c r="A4" s="302"/>
      <c r="B4" s="306" t="s">
        <v>143</v>
      </c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</row>
    <row r="5" spans="1:64" x14ac:dyDescent="0.35">
      <c r="B5" s="308" t="s">
        <v>144</v>
      </c>
      <c r="C5" s="486" t="s">
        <v>280</v>
      </c>
      <c r="D5" s="486"/>
      <c r="E5" s="486"/>
      <c r="F5" s="486"/>
      <c r="G5" s="486"/>
      <c r="H5" s="486"/>
      <c r="I5" s="309"/>
      <c r="J5" s="309"/>
      <c r="K5" s="309"/>
      <c r="L5" s="309"/>
      <c r="M5" s="309"/>
      <c r="N5" s="310"/>
      <c r="O5" s="307"/>
      <c r="P5" s="307"/>
      <c r="Q5" s="307"/>
      <c r="R5" s="307"/>
      <c r="S5" s="307"/>
      <c r="T5" s="307"/>
      <c r="U5" s="307"/>
      <c r="V5" s="307"/>
      <c r="W5" s="307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301"/>
      <c r="BH5" s="301"/>
      <c r="BI5" s="301"/>
      <c r="BJ5" s="301"/>
      <c r="BK5" s="301"/>
      <c r="BL5" s="301"/>
    </row>
    <row r="6" spans="1:64" x14ac:dyDescent="0.35">
      <c r="B6" s="308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1"/>
      <c r="BG6" s="301"/>
      <c r="BH6" s="301"/>
      <c r="BI6" s="301"/>
      <c r="BJ6" s="301"/>
      <c r="BK6" s="301"/>
      <c r="BL6" s="301"/>
    </row>
    <row r="7" spans="1:64" x14ac:dyDescent="0.35">
      <c r="B7" s="311" t="s">
        <v>146</v>
      </c>
      <c r="C7" s="309"/>
      <c r="D7" s="309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1"/>
      <c r="Y7" s="301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1"/>
      <c r="AK7" s="301"/>
      <c r="AL7" s="301"/>
      <c r="AM7" s="301"/>
      <c r="AN7" s="301"/>
      <c r="AO7" s="301"/>
      <c r="AP7" s="301"/>
      <c r="AQ7" s="301"/>
      <c r="AR7" s="301"/>
      <c r="AS7" s="301"/>
      <c r="AT7" s="301"/>
      <c r="AU7" s="301"/>
      <c r="AV7" s="301"/>
      <c r="AW7" s="301"/>
      <c r="AX7" s="301"/>
      <c r="AY7" s="301"/>
      <c r="AZ7" s="301"/>
      <c r="BA7" s="301"/>
      <c r="BB7" s="301"/>
      <c r="BC7" s="301"/>
      <c r="BD7" s="301"/>
      <c r="BE7" s="301"/>
      <c r="BF7" s="301"/>
      <c r="BG7" s="301"/>
      <c r="BH7" s="301"/>
      <c r="BI7" s="301"/>
      <c r="BJ7" s="301"/>
      <c r="BK7" s="301"/>
      <c r="BL7" s="301"/>
    </row>
    <row r="8" spans="1:64" x14ac:dyDescent="0.35">
      <c r="B8" s="311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301"/>
      <c r="AY8" s="301"/>
      <c r="AZ8" s="301"/>
      <c r="BA8" s="301"/>
      <c r="BB8" s="301"/>
      <c r="BC8" s="301"/>
      <c r="BD8" s="301"/>
      <c r="BE8" s="301"/>
      <c r="BF8" s="301"/>
      <c r="BG8" s="301"/>
      <c r="BH8" s="301"/>
      <c r="BI8" s="301"/>
      <c r="BJ8" s="301"/>
      <c r="BK8" s="301"/>
      <c r="BL8" s="301"/>
    </row>
    <row r="9" spans="1:64" x14ac:dyDescent="0.35">
      <c r="B9" s="311" t="s">
        <v>147</v>
      </c>
      <c r="C9" s="309">
        <v>222</v>
      </c>
      <c r="D9" s="309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1"/>
      <c r="AM9" s="301"/>
      <c r="AN9" s="301"/>
      <c r="AO9" s="301"/>
      <c r="AP9" s="301"/>
      <c r="AQ9" s="301"/>
      <c r="AR9" s="301"/>
      <c r="AS9" s="301"/>
      <c r="AT9" s="301"/>
      <c r="AU9" s="301"/>
      <c r="AV9" s="301"/>
      <c r="AW9" s="301"/>
      <c r="AX9" s="301"/>
      <c r="AY9" s="301"/>
      <c r="AZ9" s="301"/>
      <c r="BA9" s="301"/>
      <c r="BB9" s="301"/>
      <c r="BC9" s="301"/>
      <c r="BD9" s="301"/>
      <c r="BE9" s="301"/>
      <c r="BF9" s="301"/>
      <c r="BG9" s="301"/>
      <c r="BH9" s="301"/>
      <c r="BI9" s="301"/>
      <c r="BJ9" s="301"/>
      <c r="BK9" s="301"/>
      <c r="BL9" s="301"/>
    </row>
    <row r="10" spans="1:64" x14ac:dyDescent="0.35">
      <c r="B10" s="311"/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</row>
    <row r="11" spans="1:64" ht="31" x14ac:dyDescent="0.35">
      <c r="B11" s="312" t="s">
        <v>148</v>
      </c>
      <c r="C11" s="309">
        <f>C9-22</f>
        <v>200</v>
      </c>
      <c r="D11" s="309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1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  <c r="AS11" s="301"/>
      <c r="AT11" s="301"/>
      <c r="AU11" s="301"/>
      <c r="AV11" s="301"/>
      <c r="AW11" s="301"/>
      <c r="AX11" s="301"/>
      <c r="AY11" s="301"/>
      <c r="AZ11" s="301"/>
      <c r="BA11" s="301"/>
      <c r="BB11" s="301"/>
      <c r="BC11" s="301"/>
      <c r="BD11" s="301"/>
      <c r="BE11" s="301"/>
      <c r="BF11" s="301"/>
      <c r="BG11" s="301"/>
      <c r="BH11" s="301"/>
      <c r="BI11" s="301"/>
      <c r="BJ11" s="301"/>
      <c r="BK11" s="301"/>
      <c r="BL11" s="301"/>
    </row>
    <row r="12" spans="1:64" x14ac:dyDescent="0.35">
      <c r="B12" s="312"/>
      <c r="C12" s="307"/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  <c r="AM12" s="301"/>
      <c r="AN12" s="301"/>
      <c r="AO12" s="301"/>
      <c r="AP12" s="301"/>
      <c r="AQ12" s="301"/>
      <c r="AR12" s="301"/>
      <c r="AS12" s="301"/>
      <c r="AT12" s="301"/>
      <c r="AU12" s="301"/>
      <c r="AV12" s="301"/>
      <c r="AW12" s="301"/>
      <c r="AX12" s="301"/>
      <c r="AY12" s="301"/>
      <c r="AZ12" s="301"/>
      <c r="BA12" s="301"/>
      <c r="BB12" s="301"/>
      <c r="BC12" s="301"/>
      <c r="BD12" s="301"/>
      <c r="BE12" s="301"/>
      <c r="BF12" s="301"/>
      <c r="BG12" s="301"/>
      <c r="BH12" s="301"/>
      <c r="BI12" s="301"/>
      <c r="BJ12" s="301"/>
      <c r="BK12" s="301"/>
      <c r="BL12" s="301"/>
    </row>
    <row r="13" spans="1:64" ht="31" x14ac:dyDescent="0.35">
      <c r="B13" s="312" t="s">
        <v>149</v>
      </c>
      <c r="C13" s="309">
        <v>22</v>
      </c>
      <c r="D13" s="309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  <c r="AQ13" s="301"/>
      <c r="AR13" s="301"/>
      <c r="AS13" s="301"/>
      <c r="AT13" s="301"/>
      <c r="AU13" s="301"/>
      <c r="AV13" s="301"/>
      <c r="AW13" s="301"/>
      <c r="AX13" s="301"/>
      <c r="AY13" s="301"/>
      <c r="AZ13" s="301"/>
      <c r="BA13" s="301"/>
      <c r="BB13" s="301"/>
      <c r="BC13" s="301"/>
      <c r="BD13" s="301"/>
      <c r="BE13" s="301"/>
      <c r="BF13" s="301"/>
      <c r="BG13" s="301"/>
      <c r="BH13" s="301"/>
      <c r="BI13" s="301"/>
      <c r="BJ13" s="301"/>
      <c r="BK13" s="301"/>
      <c r="BL13" s="301"/>
    </row>
    <row r="14" spans="1:64" x14ac:dyDescent="0.35">
      <c r="B14" s="312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1"/>
      <c r="AL14" s="301"/>
      <c r="AM14" s="301"/>
      <c r="AN14" s="301"/>
      <c r="AO14" s="301"/>
      <c r="AP14" s="301"/>
      <c r="AQ14" s="301"/>
      <c r="AR14" s="301"/>
      <c r="AS14" s="301"/>
      <c r="AT14" s="301"/>
      <c r="AU14" s="301"/>
      <c r="AV14" s="301"/>
      <c r="AW14" s="301"/>
      <c r="AX14" s="301"/>
      <c r="AY14" s="301"/>
      <c r="AZ14" s="301"/>
      <c r="BA14" s="301"/>
      <c r="BB14" s="301"/>
      <c r="BC14" s="301"/>
      <c r="BD14" s="301"/>
      <c r="BE14" s="301"/>
      <c r="BF14" s="301"/>
      <c r="BG14" s="301"/>
      <c r="BH14" s="301"/>
      <c r="BI14" s="301"/>
      <c r="BJ14" s="301"/>
      <c r="BK14" s="301"/>
      <c r="BL14" s="301"/>
    </row>
    <row r="15" spans="1:64" ht="46.5" x14ac:dyDescent="0.35">
      <c r="B15" s="312" t="s">
        <v>150</v>
      </c>
      <c r="C15" s="309">
        <f>K45</f>
        <v>0</v>
      </c>
      <c r="D15" s="309"/>
      <c r="E15" s="313"/>
      <c r="F15" s="313"/>
      <c r="G15" s="313"/>
      <c r="H15" s="307"/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  <c r="AQ15" s="301"/>
      <c r="AR15" s="301"/>
      <c r="AS15" s="301"/>
      <c r="AT15" s="301"/>
      <c r="AU15" s="301"/>
      <c r="AV15" s="301"/>
      <c r="AW15" s="301"/>
      <c r="AX15" s="301"/>
      <c r="AY15" s="301"/>
      <c r="AZ15" s="301"/>
      <c r="BA15" s="301"/>
      <c r="BB15" s="301"/>
      <c r="BC15" s="301"/>
      <c r="BD15" s="301"/>
      <c r="BE15" s="301"/>
      <c r="BF15" s="301"/>
      <c r="BG15" s="301"/>
      <c r="BH15" s="301"/>
      <c r="BI15" s="301"/>
      <c r="BJ15" s="301"/>
      <c r="BK15" s="301"/>
      <c r="BL15" s="301"/>
    </row>
    <row r="16" spans="1:64" x14ac:dyDescent="0.35">
      <c r="B16" s="312"/>
      <c r="C16" s="313"/>
      <c r="D16" s="313"/>
      <c r="E16" s="313"/>
      <c r="F16" s="313"/>
      <c r="G16" s="313"/>
      <c r="H16" s="307"/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1"/>
      <c r="Y16" s="301"/>
      <c r="Z16" s="301"/>
      <c r="AA16" s="301"/>
      <c r="AB16" s="301"/>
      <c r="AC16" s="301"/>
      <c r="AD16" s="301"/>
      <c r="AE16" s="301"/>
      <c r="AF16" s="301"/>
      <c r="AG16" s="301"/>
      <c r="AH16" s="301"/>
      <c r="AI16" s="301"/>
      <c r="AJ16" s="301"/>
      <c r="AK16" s="301"/>
      <c r="AL16" s="301"/>
      <c r="AM16" s="301"/>
      <c r="AN16" s="301"/>
      <c r="AO16" s="301"/>
      <c r="AP16" s="301"/>
      <c r="AQ16" s="301"/>
      <c r="AR16" s="301"/>
      <c r="AS16" s="301"/>
      <c r="AT16" s="301"/>
      <c r="AU16" s="301"/>
      <c r="AV16" s="301"/>
      <c r="AW16" s="301"/>
      <c r="AX16" s="301"/>
      <c r="AY16" s="301"/>
      <c r="AZ16" s="301"/>
      <c r="BA16" s="301"/>
      <c r="BB16" s="301"/>
      <c r="BC16" s="301"/>
      <c r="BD16" s="301"/>
      <c r="BE16" s="301"/>
      <c r="BF16" s="301"/>
      <c r="BG16" s="301"/>
      <c r="BH16" s="301"/>
      <c r="BI16" s="301"/>
      <c r="BJ16" s="301"/>
      <c r="BK16" s="301"/>
      <c r="BL16" s="301"/>
    </row>
    <row r="17" spans="1:64" ht="62" x14ac:dyDescent="0.35">
      <c r="B17" s="312" t="s">
        <v>249</v>
      </c>
      <c r="C17" s="314">
        <v>58310906.960000001</v>
      </c>
      <c r="D17" s="309"/>
      <c r="E17" s="313"/>
      <c r="F17" s="312" t="s">
        <v>153</v>
      </c>
      <c r="G17" s="314">
        <v>48124940.729999997</v>
      </c>
      <c r="H17" s="309"/>
      <c r="I17" s="307"/>
      <c r="J17" s="312" t="s">
        <v>154</v>
      </c>
      <c r="K17" s="314">
        <v>18915957.84</v>
      </c>
      <c r="L17" s="309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1"/>
      <c r="BF17" s="301"/>
      <c r="BG17" s="301"/>
      <c r="BH17" s="301"/>
      <c r="BI17" s="301"/>
      <c r="BJ17" s="301"/>
      <c r="BK17" s="301"/>
      <c r="BL17" s="301"/>
    </row>
    <row r="18" spans="1:64" x14ac:dyDescent="0.35">
      <c r="B18" s="312"/>
      <c r="C18" s="313"/>
      <c r="D18" s="313"/>
      <c r="E18" s="313"/>
      <c r="F18" s="312"/>
      <c r="G18" s="313"/>
      <c r="H18" s="313"/>
      <c r="I18" s="307"/>
      <c r="J18" s="312"/>
      <c r="K18" s="313"/>
      <c r="L18" s="313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/>
      <c r="BE18" s="301"/>
      <c r="BF18" s="301"/>
      <c r="BG18" s="301"/>
      <c r="BH18" s="301"/>
      <c r="BI18" s="301"/>
      <c r="BJ18" s="301"/>
      <c r="BK18" s="301"/>
      <c r="BL18" s="301"/>
    </row>
    <row r="19" spans="1:64" ht="77.5" x14ac:dyDescent="0.35">
      <c r="B19" s="312" t="s">
        <v>250</v>
      </c>
      <c r="C19" s="314">
        <v>58310906.960000001</v>
      </c>
      <c r="D19" s="309"/>
      <c r="E19" s="313"/>
      <c r="F19" s="312" t="s">
        <v>156</v>
      </c>
      <c r="G19" s="314">
        <v>48124940.729999997</v>
      </c>
      <c r="H19" s="309"/>
      <c r="I19" s="307"/>
      <c r="J19" s="312" t="s">
        <v>157</v>
      </c>
      <c r="K19" s="314">
        <v>18915957.84</v>
      </c>
      <c r="L19" s="309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1"/>
      <c r="Y19" s="301"/>
      <c r="Z19" s="301"/>
      <c r="AA19" s="301"/>
      <c r="AB19" s="301"/>
      <c r="AC19" s="301"/>
      <c r="AD19" s="301"/>
      <c r="AE19" s="301"/>
      <c r="AF19" s="301"/>
      <c r="AG19" s="301"/>
      <c r="AH19" s="301"/>
      <c r="AI19" s="301"/>
      <c r="AJ19" s="301"/>
      <c r="AK19" s="301"/>
      <c r="AL19" s="301"/>
      <c r="AM19" s="301"/>
      <c r="AN19" s="301"/>
      <c r="AO19" s="301"/>
      <c r="AP19" s="301"/>
      <c r="AQ19" s="301"/>
      <c r="AR19" s="301"/>
      <c r="AS19" s="301"/>
      <c r="AT19" s="301"/>
      <c r="AU19" s="301"/>
      <c r="AV19" s="301"/>
      <c r="AW19" s="301"/>
      <c r="AX19" s="301"/>
      <c r="AY19" s="301"/>
      <c r="AZ19" s="301"/>
      <c r="BA19" s="301"/>
      <c r="BB19" s="301"/>
      <c r="BC19" s="301"/>
      <c r="BD19" s="301"/>
      <c r="BE19" s="301"/>
      <c r="BF19" s="301"/>
      <c r="BG19" s="301"/>
      <c r="BH19" s="301"/>
      <c r="BI19" s="301"/>
      <c r="BJ19" s="301"/>
      <c r="BK19" s="301"/>
      <c r="BL19" s="301"/>
    </row>
    <row r="20" spans="1:64" x14ac:dyDescent="0.35">
      <c r="B20" s="312"/>
      <c r="C20" s="313"/>
      <c r="D20" s="313"/>
      <c r="E20" s="313"/>
      <c r="F20" s="312"/>
      <c r="G20" s="313"/>
      <c r="H20" s="313"/>
      <c r="I20" s="307"/>
      <c r="J20" s="312"/>
      <c r="K20" s="313"/>
      <c r="L20" s="313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1"/>
      <c r="AK20" s="301"/>
      <c r="AL20" s="301"/>
      <c r="AM20" s="301"/>
      <c r="AN20" s="301"/>
      <c r="AO20" s="301"/>
      <c r="AP20" s="301"/>
      <c r="AQ20" s="301"/>
      <c r="AR20" s="301"/>
      <c r="AS20" s="301"/>
      <c r="AT20" s="301"/>
      <c r="AU20" s="301"/>
      <c r="AV20" s="301"/>
      <c r="AW20" s="301"/>
      <c r="AX20" s="301"/>
      <c r="AY20" s="301"/>
      <c r="AZ20" s="301"/>
      <c r="BA20" s="301"/>
      <c r="BB20" s="301"/>
      <c r="BC20" s="301"/>
      <c r="BD20" s="301"/>
      <c r="BE20" s="301"/>
      <c r="BF20" s="301"/>
      <c r="BG20" s="301"/>
      <c r="BH20" s="301"/>
      <c r="BI20" s="301"/>
      <c r="BJ20" s="301"/>
      <c r="BK20" s="301"/>
      <c r="BL20" s="301"/>
    </row>
    <row r="21" spans="1:64" ht="77.5" x14ac:dyDescent="0.35">
      <c r="B21" s="312" t="s">
        <v>251</v>
      </c>
      <c r="C21" s="309" t="e">
        <f>M33</f>
        <v>#DIV/0!</v>
      </c>
      <c r="D21" s="309"/>
      <c r="E21" s="313"/>
      <c r="F21" s="312" t="s">
        <v>159</v>
      </c>
      <c r="G21" s="309" t="e">
        <f>M38</f>
        <v>#DIV/0!</v>
      </c>
      <c r="H21" s="309"/>
      <c r="I21" s="307"/>
      <c r="J21" s="312" t="s">
        <v>160</v>
      </c>
      <c r="K21" s="309" t="e">
        <f>M44</f>
        <v>#DIV/0!</v>
      </c>
      <c r="L21" s="309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1"/>
      <c r="BF21" s="301"/>
      <c r="BG21" s="301"/>
      <c r="BH21" s="301"/>
      <c r="BI21" s="301"/>
      <c r="BJ21" s="301"/>
      <c r="BK21" s="301"/>
      <c r="BL21" s="301"/>
    </row>
    <row r="22" spans="1:64" x14ac:dyDescent="0.35">
      <c r="B22" s="312"/>
      <c r="C22" s="313"/>
      <c r="D22" s="313"/>
      <c r="E22" s="313"/>
      <c r="F22" s="313"/>
      <c r="G22" s="313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301"/>
      <c r="BF22" s="301"/>
      <c r="BG22" s="301"/>
      <c r="BH22" s="301"/>
      <c r="BI22" s="301"/>
      <c r="BJ22" s="301"/>
      <c r="BK22" s="301"/>
      <c r="BL22" s="301"/>
    </row>
    <row r="23" spans="1:64" x14ac:dyDescent="0.35">
      <c r="B23" s="311"/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01"/>
      <c r="AU23" s="301"/>
      <c r="AV23" s="301"/>
      <c r="AW23" s="301"/>
      <c r="AX23" s="301"/>
      <c r="AY23" s="301"/>
      <c r="AZ23" s="301"/>
      <c r="BA23" s="301"/>
      <c r="BB23" s="301"/>
      <c r="BC23" s="301"/>
      <c r="BD23" s="301"/>
      <c r="BE23" s="301"/>
      <c r="BF23" s="301"/>
      <c r="BG23" s="301"/>
      <c r="BH23" s="301"/>
      <c r="BI23" s="301"/>
      <c r="BJ23" s="301"/>
      <c r="BK23" s="301"/>
      <c r="BL23" s="301"/>
    </row>
    <row r="24" spans="1:64" s="317" customFormat="1" x14ac:dyDescent="0.35">
      <c r="A24" s="306"/>
      <c r="B24" s="487" t="s">
        <v>252</v>
      </c>
      <c r="C24" s="487"/>
      <c r="D24" s="312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</row>
    <row r="25" spans="1:64" s="320" customFormat="1" x14ac:dyDescent="0.35">
      <c r="A25" s="306"/>
      <c r="B25" s="315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318"/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316"/>
      <c r="Y25" s="316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</row>
    <row r="26" spans="1:64" s="320" customFormat="1" x14ac:dyDescent="0.35">
      <c r="A26" s="306"/>
      <c r="B26" s="315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88" t="s">
        <v>166</v>
      </c>
      <c r="L26" s="489"/>
      <c r="M26" s="490"/>
      <c r="N26" s="318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316"/>
      <c r="Y26" s="316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</row>
    <row r="27" spans="1:64" ht="31" x14ac:dyDescent="0.35">
      <c r="B27" s="321" t="s">
        <v>168</v>
      </c>
      <c r="C27" s="322" t="s">
        <v>169</v>
      </c>
      <c r="D27" s="322" t="s">
        <v>170</v>
      </c>
      <c r="E27" s="322" t="s">
        <v>171</v>
      </c>
      <c r="F27" s="323" t="s">
        <v>172</v>
      </c>
      <c r="G27" s="324" t="s">
        <v>173</v>
      </c>
      <c r="H27" s="322" t="s">
        <v>171</v>
      </c>
      <c r="I27" s="323" t="s">
        <v>172</v>
      </c>
      <c r="J27" s="324" t="s">
        <v>173</v>
      </c>
      <c r="K27" s="322" t="s">
        <v>171</v>
      </c>
      <c r="L27" s="323" t="s">
        <v>172</v>
      </c>
      <c r="M27" s="324" t="s">
        <v>173</v>
      </c>
      <c r="N27" s="322"/>
      <c r="O27" s="322" t="s">
        <v>171</v>
      </c>
      <c r="P27" s="323" t="s">
        <v>172</v>
      </c>
      <c r="Q27" s="324" t="s">
        <v>173</v>
      </c>
      <c r="R27" s="322" t="s">
        <v>171</v>
      </c>
      <c r="S27" s="323" t="s">
        <v>172</v>
      </c>
      <c r="T27" s="324" t="s">
        <v>173</v>
      </c>
      <c r="U27" s="322" t="s">
        <v>171</v>
      </c>
      <c r="V27" s="323" t="s">
        <v>172</v>
      </c>
      <c r="W27" s="324" t="s">
        <v>173</v>
      </c>
      <c r="X27" s="483"/>
      <c r="Y27" s="483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01"/>
      <c r="AU27" s="301"/>
      <c r="AV27" s="301"/>
      <c r="AW27" s="301"/>
      <c r="AX27" s="301"/>
      <c r="AY27" s="301"/>
      <c r="AZ27" s="301"/>
      <c r="BA27" s="301"/>
      <c r="BB27" s="301"/>
      <c r="BC27" s="301"/>
      <c r="BD27" s="301"/>
      <c r="BE27" s="301"/>
      <c r="BF27" s="301"/>
      <c r="BG27" s="301"/>
      <c r="BH27" s="301"/>
      <c r="BI27" s="301"/>
      <c r="BJ27" s="301"/>
      <c r="BK27" s="301"/>
      <c r="BL27" s="301"/>
    </row>
    <row r="28" spans="1:64" x14ac:dyDescent="0.35">
      <c r="B28" s="321"/>
      <c r="C28" s="322"/>
      <c r="D28" s="322"/>
      <c r="E28" s="322"/>
      <c r="F28" s="323" t="s">
        <v>174</v>
      </c>
      <c r="G28" s="323" t="s">
        <v>174</v>
      </c>
      <c r="H28" s="322"/>
      <c r="I28" s="323" t="s">
        <v>174</v>
      </c>
      <c r="J28" s="323" t="s">
        <v>174</v>
      </c>
      <c r="K28" s="322"/>
      <c r="L28" s="323" t="s">
        <v>174</v>
      </c>
      <c r="M28" s="323" t="s">
        <v>174</v>
      </c>
      <c r="N28" s="322"/>
      <c r="O28" s="322"/>
      <c r="P28" s="323" t="s">
        <v>174</v>
      </c>
      <c r="Q28" s="323" t="s">
        <v>174</v>
      </c>
      <c r="R28" s="322"/>
      <c r="S28" s="323" t="s">
        <v>174</v>
      </c>
      <c r="T28" s="323" t="s">
        <v>174</v>
      </c>
      <c r="U28" s="322"/>
      <c r="V28" s="323" t="s">
        <v>174</v>
      </c>
      <c r="W28" s="323" t="s">
        <v>174</v>
      </c>
      <c r="X28" s="325"/>
      <c r="Y28" s="325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1"/>
      <c r="AU28" s="301"/>
      <c r="AV28" s="301"/>
      <c r="AW28" s="301"/>
      <c r="AX28" s="301"/>
      <c r="AY28" s="301"/>
      <c r="AZ28" s="301"/>
      <c r="BA28" s="301"/>
      <c r="BB28" s="301"/>
      <c r="BC28" s="301"/>
      <c r="BD28" s="301"/>
      <c r="BE28" s="301"/>
      <c r="BF28" s="301"/>
      <c r="BG28" s="301"/>
      <c r="BH28" s="301"/>
      <c r="BI28" s="301"/>
      <c r="BJ28" s="301"/>
      <c r="BK28" s="301"/>
      <c r="BL28" s="301"/>
    </row>
    <row r="29" spans="1:64" x14ac:dyDescent="0.35">
      <c r="B29" s="321" t="s">
        <v>175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5"/>
      <c r="Y29" s="325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</row>
    <row r="30" spans="1:64" x14ac:dyDescent="0.35">
      <c r="B30" s="326" t="s">
        <v>62</v>
      </c>
      <c r="C30" s="65">
        <v>9</v>
      </c>
      <c r="D30" s="66">
        <v>524798162.68000001</v>
      </c>
      <c r="E30" s="65">
        <v>8</v>
      </c>
      <c r="F30" s="66">
        <f>(D30/9)*8</f>
        <v>466487255.71555555</v>
      </c>
      <c r="G30" s="66">
        <f>F30/E30</f>
        <v>58310906.964444444</v>
      </c>
      <c r="H30" s="65">
        <v>1</v>
      </c>
      <c r="I30" s="66">
        <f>G30</f>
        <v>58310906.964444444</v>
      </c>
      <c r="J30" s="66">
        <f>I30</f>
        <v>58310906.964444444</v>
      </c>
      <c r="K30" s="65"/>
      <c r="L30" s="65"/>
      <c r="M30" s="69"/>
      <c r="N30" s="327"/>
      <c r="O30" s="65"/>
      <c r="P30" s="65"/>
      <c r="Q30" s="65"/>
      <c r="R30" s="65"/>
      <c r="S30" s="65"/>
      <c r="T30" s="65"/>
      <c r="U30" s="65"/>
      <c r="V30" s="65"/>
      <c r="W30" s="69"/>
      <c r="X30" s="482"/>
      <c r="Y30" s="482"/>
      <c r="Z30" s="301"/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  <c r="AM30" s="301"/>
      <c r="AN30" s="301"/>
      <c r="AO30" s="301"/>
      <c r="AP30" s="301"/>
      <c r="AQ30" s="301"/>
      <c r="AR30" s="301"/>
      <c r="AS30" s="301"/>
      <c r="AT30" s="301"/>
      <c r="AU30" s="301"/>
      <c r="AV30" s="301"/>
      <c r="AW30" s="301"/>
      <c r="AX30" s="301"/>
      <c r="AY30" s="301"/>
      <c r="AZ30" s="301"/>
      <c r="BA30" s="301"/>
      <c r="BB30" s="301"/>
      <c r="BC30" s="301"/>
      <c r="BD30" s="301"/>
      <c r="BE30" s="301"/>
      <c r="BF30" s="301"/>
      <c r="BG30" s="301"/>
      <c r="BH30" s="301"/>
      <c r="BI30" s="301"/>
      <c r="BJ30" s="301"/>
      <c r="BK30" s="301"/>
      <c r="BL30" s="301"/>
    </row>
    <row r="31" spans="1:64" x14ac:dyDescent="0.35">
      <c r="B31" s="328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327"/>
      <c r="O31" s="69"/>
      <c r="P31" s="69"/>
      <c r="Q31" s="69"/>
      <c r="R31" s="69"/>
      <c r="S31" s="69"/>
      <c r="T31" s="69"/>
      <c r="U31" s="69"/>
      <c r="V31" s="69"/>
      <c r="W31" s="69"/>
      <c r="X31" s="482"/>
      <c r="Y31" s="482"/>
      <c r="Z31" s="301"/>
      <c r="AA31" s="301"/>
      <c r="AB31" s="301"/>
      <c r="AC31" s="301"/>
      <c r="AD31" s="301"/>
      <c r="AE31" s="301"/>
      <c r="AF31" s="301"/>
      <c r="AG31" s="301"/>
      <c r="AH31" s="301"/>
      <c r="AI31" s="301"/>
      <c r="AJ31" s="301"/>
      <c r="AK31" s="301"/>
      <c r="AL31" s="301"/>
      <c r="AM31" s="301"/>
      <c r="AN31" s="301"/>
      <c r="AO31" s="301"/>
      <c r="AP31" s="301"/>
      <c r="AQ31" s="301"/>
      <c r="AR31" s="301"/>
      <c r="AS31" s="301"/>
      <c r="AT31" s="301"/>
      <c r="AU31" s="301"/>
      <c r="AV31" s="301"/>
      <c r="AW31" s="301"/>
      <c r="AX31" s="301"/>
      <c r="AY31" s="301"/>
      <c r="AZ31" s="301"/>
      <c r="BA31" s="301"/>
      <c r="BB31" s="301"/>
      <c r="BC31" s="301"/>
      <c r="BD31" s="301"/>
      <c r="BE31" s="301"/>
      <c r="BF31" s="301"/>
      <c r="BG31" s="301"/>
      <c r="BH31" s="301"/>
      <c r="BI31" s="301"/>
      <c r="BJ31" s="301"/>
      <c r="BK31" s="301"/>
      <c r="BL31" s="301"/>
    </row>
    <row r="32" spans="1:64" x14ac:dyDescent="0.35">
      <c r="B32" s="326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327"/>
      <c r="O32" s="65"/>
      <c r="P32" s="65"/>
      <c r="Q32" s="65"/>
      <c r="R32" s="65"/>
      <c r="S32" s="65"/>
      <c r="T32" s="65"/>
      <c r="U32" s="65"/>
      <c r="V32" s="65"/>
      <c r="W32" s="69"/>
      <c r="X32" s="482"/>
      <c r="Y32" s="482"/>
      <c r="Z32" s="301"/>
      <c r="AA32" s="301"/>
      <c r="AB32" s="301"/>
      <c r="AC32" s="301"/>
      <c r="AD32" s="301"/>
      <c r="AE32" s="301"/>
      <c r="AF32" s="301"/>
      <c r="AG32" s="301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1"/>
      <c r="BH32" s="301"/>
      <c r="BI32" s="301"/>
      <c r="BJ32" s="301"/>
      <c r="BK32" s="301"/>
      <c r="BL32" s="301"/>
    </row>
    <row r="33" spans="1:64" x14ac:dyDescent="0.35">
      <c r="B33" s="326"/>
      <c r="C33" s="69"/>
      <c r="D33" s="69"/>
      <c r="E33" s="69"/>
      <c r="F33" s="69"/>
      <c r="G33" s="73">
        <f>AVERAGE(G30:G32)</f>
        <v>58310906.964444444</v>
      </c>
      <c r="H33" s="69"/>
      <c r="I33" s="69"/>
      <c r="J33" s="73">
        <f>AVERAGE(J30:J32)</f>
        <v>58310906.964444444</v>
      </c>
      <c r="K33" s="69"/>
      <c r="L33" s="69"/>
      <c r="M33" s="73" t="e">
        <f>AVERAGE(M30:M32)</f>
        <v>#DIV/0!</v>
      </c>
      <c r="N33" s="327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325"/>
      <c r="Y33" s="325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1"/>
      <c r="AO33" s="301"/>
      <c r="AP33" s="301"/>
      <c r="AQ33" s="301"/>
      <c r="AR33" s="301"/>
      <c r="AS33" s="301"/>
      <c r="AT33" s="301"/>
      <c r="AU33" s="301"/>
      <c r="AV33" s="301"/>
      <c r="AW33" s="301"/>
      <c r="AX33" s="301"/>
      <c r="AY33" s="301"/>
      <c r="AZ33" s="301"/>
      <c r="BA33" s="301"/>
      <c r="BB33" s="301"/>
      <c r="BC33" s="301"/>
      <c r="BD33" s="301"/>
      <c r="BE33" s="301"/>
      <c r="BF33" s="301"/>
      <c r="BG33" s="301"/>
      <c r="BH33" s="301"/>
      <c r="BI33" s="301"/>
      <c r="BJ33" s="301"/>
      <c r="BK33" s="301"/>
      <c r="BL33" s="301"/>
    </row>
    <row r="34" spans="1:64" x14ac:dyDescent="0.35">
      <c r="B34" s="321" t="s">
        <v>176</v>
      </c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5"/>
      <c r="Y34" s="325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301"/>
      <c r="BC34" s="301"/>
      <c r="BD34" s="301"/>
      <c r="BE34" s="301"/>
      <c r="BF34" s="301"/>
      <c r="BG34" s="301"/>
      <c r="BH34" s="301"/>
      <c r="BI34" s="301"/>
      <c r="BJ34" s="301"/>
      <c r="BK34" s="301"/>
      <c r="BL34" s="301"/>
    </row>
    <row r="35" spans="1:64" x14ac:dyDescent="0.35">
      <c r="B35" s="326" t="s">
        <v>62</v>
      </c>
      <c r="C35" s="65">
        <v>16</v>
      </c>
      <c r="D35" s="66">
        <v>769999051.63428605</v>
      </c>
      <c r="E35" s="65">
        <v>15</v>
      </c>
      <c r="F35" s="66">
        <f>(D35/C35)*E35</f>
        <v>721874110.90714312</v>
      </c>
      <c r="G35" s="66">
        <f>F35/E35</f>
        <v>48124940.727142878</v>
      </c>
      <c r="H35" s="65">
        <v>1</v>
      </c>
      <c r="I35" s="65"/>
      <c r="J35" s="66">
        <f>G35</f>
        <v>48124940.727142878</v>
      </c>
      <c r="K35" s="65"/>
      <c r="L35" s="65"/>
      <c r="M35" s="69"/>
      <c r="N35" s="327"/>
      <c r="O35" s="65"/>
      <c r="P35" s="65"/>
      <c r="Q35" s="65"/>
      <c r="R35" s="65"/>
      <c r="S35" s="65"/>
      <c r="T35" s="65"/>
      <c r="U35" s="65"/>
      <c r="V35" s="65"/>
      <c r="W35" s="69"/>
      <c r="X35" s="482"/>
      <c r="Y35" s="482"/>
      <c r="Z35" s="301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1"/>
      <c r="AL35" s="301"/>
      <c r="AM35" s="301"/>
      <c r="AN35" s="301"/>
      <c r="AO35" s="301"/>
      <c r="AP35" s="301"/>
      <c r="AQ35" s="301"/>
      <c r="AR35" s="301"/>
      <c r="AS35" s="301"/>
      <c r="AT35" s="301"/>
      <c r="AU35" s="301"/>
      <c r="AV35" s="301"/>
      <c r="AW35" s="301"/>
      <c r="AX35" s="301"/>
      <c r="AY35" s="301"/>
      <c r="AZ35" s="301"/>
      <c r="BA35" s="301"/>
      <c r="BB35" s="301"/>
      <c r="BC35" s="301"/>
      <c r="BD35" s="301"/>
      <c r="BE35" s="301"/>
      <c r="BF35" s="301"/>
      <c r="BG35" s="301"/>
      <c r="BH35" s="301"/>
      <c r="BI35" s="301"/>
      <c r="BJ35" s="301"/>
      <c r="BK35" s="301"/>
      <c r="BL35" s="301"/>
    </row>
    <row r="36" spans="1:64" x14ac:dyDescent="0.35">
      <c r="B36" s="328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327"/>
      <c r="O36" s="69"/>
      <c r="P36" s="69"/>
      <c r="Q36" s="69"/>
      <c r="R36" s="69"/>
      <c r="S36" s="69"/>
      <c r="T36" s="69"/>
      <c r="U36" s="69"/>
      <c r="V36" s="69"/>
      <c r="W36" s="69"/>
      <c r="X36" s="482"/>
      <c r="Y36" s="482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1"/>
      <c r="AZ36" s="301"/>
      <c r="BA36" s="301"/>
      <c r="BB36" s="301"/>
      <c r="BC36" s="301"/>
      <c r="BD36" s="301"/>
      <c r="BE36" s="301"/>
      <c r="BF36" s="301"/>
      <c r="BG36" s="301"/>
      <c r="BH36" s="301"/>
      <c r="BI36" s="301"/>
      <c r="BJ36" s="301"/>
      <c r="BK36" s="301"/>
      <c r="BL36" s="301"/>
    </row>
    <row r="37" spans="1:64" x14ac:dyDescent="0.35">
      <c r="B37" s="326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327"/>
      <c r="O37" s="69"/>
      <c r="P37" s="69"/>
      <c r="Q37" s="69"/>
      <c r="R37" s="69"/>
      <c r="S37" s="69"/>
      <c r="T37" s="69"/>
      <c r="U37" s="69"/>
      <c r="V37" s="69"/>
      <c r="W37" s="69"/>
      <c r="X37" s="482"/>
      <c r="Y37" s="482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1"/>
      <c r="BB37" s="301"/>
      <c r="BC37" s="301"/>
      <c r="BD37" s="301"/>
      <c r="BE37" s="301"/>
      <c r="BF37" s="301"/>
      <c r="BG37" s="301"/>
      <c r="BH37" s="301"/>
      <c r="BI37" s="301"/>
      <c r="BJ37" s="301"/>
      <c r="BK37" s="301"/>
      <c r="BL37" s="301"/>
    </row>
    <row r="38" spans="1:64" x14ac:dyDescent="0.35">
      <c r="B38" s="326"/>
      <c r="C38" s="69"/>
      <c r="D38" s="69"/>
      <c r="E38" s="69"/>
      <c r="F38" s="69"/>
      <c r="G38" s="73">
        <f>AVERAGE(G35:G37)</f>
        <v>48124940.727142878</v>
      </c>
      <c r="H38" s="69"/>
      <c r="I38" s="69"/>
      <c r="J38" s="73">
        <f>AVERAGE(J35:J37)</f>
        <v>48124940.727142878</v>
      </c>
      <c r="K38" s="69"/>
      <c r="L38" s="69"/>
      <c r="M38" s="73" t="e">
        <f>AVERAGE(M35:M37)</f>
        <v>#DIV/0!</v>
      </c>
      <c r="N38" s="327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325"/>
      <c r="Y38" s="325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1"/>
      <c r="AZ38" s="301"/>
      <c r="BA38" s="301"/>
      <c r="BB38" s="301"/>
      <c r="BC38" s="301"/>
      <c r="BD38" s="301"/>
      <c r="BE38" s="301"/>
      <c r="BF38" s="301"/>
      <c r="BG38" s="301"/>
      <c r="BH38" s="301"/>
      <c r="BI38" s="301"/>
      <c r="BJ38" s="301"/>
      <c r="BK38" s="301"/>
      <c r="BL38" s="301"/>
    </row>
    <row r="39" spans="1:64" x14ac:dyDescent="0.35">
      <c r="B39" s="326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327"/>
      <c r="O39" s="69"/>
      <c r="P39" s="69"/>
      <c r="Q39" s="69"/>
      <c r="R39" s="69"/>
      <c r="S39" s="69"/>
      <c r="T39" s="69"/>
      <c r="U39" s="69"/>
      <c r="V39" s="69"/>
      <c r="W39" s="69"/>
      <c r="X39" s="325"/>
      <c r="Y39" s="325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1"/>
      <c r="AU39" s="301"/>
      <c r="AV39" s="301"/>
      <c r="AW39" s="301"/>
      <c r="AX39" s="301"/>
      <c r="AY39" s="301"/>
      <c r="AZ39" s="301"/>
      <c r="BA39" s="301"/>
      <c r="BB39" s="301"/>
      <c r="BC39" s="301"/>
      <c r="BD39" s="301"/>
      <c r="BE39" s="301"/>
      <c r="BF39" s="301"/>
      <c r="BG39" s="301"/>
      <c r="BH39" s="301"/>
      <c r="BI39" s="301"/>
      <c r="BJ39" s="301"/>
      <c r="BK39" s="301"/>
      <c r="BL39" s="301"/>
    </row>
    <row r="40" spans="1:64" x14ac:dyDescent="0.35">
      <c r="B40" s="321" t="s">
        <v>177</v>
      </c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  <c r="X40" s="325"/>
      <c r="Y40" s="325"/>
      <c r="Z40" s="301"/>
      <c r="AA40" s="301"/>
      <c r="AB40" s="301"/>
      <c r="AC40" s="301"/>
      <c r="AD40" s="301"/>
      <c r="AE40" s="301"/>
      <c r="AF40" s="301"/>
      <c r="AG40" s="301"/>
      <c r="AH40" s="301"/>
      <c r="AI40" s="301"/>
      <c r="AJ40" s="301"/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1"/>
      <c r="AZ40" s="301"/>
      <c r="BA40" s="301"/>
      <c r="BB40" s="301"/>
      <c r="BC40" s="301"/>
      <c r="BD40" s="301"/>
      <c r="BE40" s="301"/>
      <c r="BF40" s="301"/>
      <c r="BG40" s="301"/>
      <c r="BH40" s="301"/>
      <c r="BI40" s="301"/>
      <c r="BJ40" s="301"/>
      <c r="BK40" s="301"/>
      <c r="BL40" s="301"/>
    </row>
    <row r="41" spans="1:64" x14ac:dyDescent="0.35">
      <c r="A41" s="74"/>
      <c r="B41" s="326" t="s">
        <v>62</v>
      </c>
      <c r="C41" s="65">
        <v>197</v>
      </c>
      <c r="D41" s="66">
        <v>3726443694.8000002</v>
      </c>
      <c r="E41" s="65">
        <v>177</v>
      </c>
      <c r="F41" s="66">
        <f>(D41/C41)*E41</f>
        <v>3348124537.9675131</v>
      </c>
      <c r="G41" s="66">
        <f>F41/E41</f>
        <v>18915957.841624368</v>
      </c>
      <c r="H41" s="65">
        <v>20</v>
      </c>
      <c r="I41" s="66">
        <f>G41*H41</f>
        <v>378319156.83248734</v>
      </c>
      <c r="J41" s="66">
        <f>I41/H41</f>
        <v>18915957.841624368</v>
      </c>
      <c r="K41" s="65"/>
      <c r="L41" s="65"/>
      <c r="M41" s="69"/>
      <c r="N41" s="327"/>
      <c r="O41" s="65"/>
      <c r="P41" s="65"/>
      <c r="Q41" s="65"/>
      <c r="R41" s="65"/>
      <c r="S41" s="65"/>
      <c r="T41" s="65"/>
      <c r="U41" s="65"/>
      <c r="V41" s="65"/>
      <c r="W41" s="69"/>
      <c r="X41" s="482"/>
      <c r="Y41" s="482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  <c r="AM41" s="301"/>
      <c r="AN41" s="301"/>
      <c r="AO41" s="301"/>
      <c r="AP41" s="301"/>
      <c r="AQ41" s="301"/>
      <c r="AR41" s="301"/>
      <c r="AS41" s="301"/>
      <c r="AT41" s="301"/>
      <c r="AU41" s="301"/>
      <c r="AV41" s="301"/>
      <c r="AW41" s="301"/>
      <c r="AX41" s="301"/>
      <c r="AY41" s="301"/>
      <c r="AZ41" s="301"/>
      <c r="BA41" s="301"/>
      <c r="BB41" s="301"/>
      <c r="BC41" s="301"/>
      <c r="BD41" s="301"/>
      <c r="BE41" s="301"/>
      <c r="BF41" s="301"/>
      <c r="BG41" s="301"/>
      <c r="BH41" s="301"/>
      <c r="BI41" s="301"/>
      <c r="BJ41" s="301"/>
      <c r="BK41" s="301"/>
      <c r="BL41" s="301"/>
    </row>
    <row r="42" spans="1:64" x14ac:dyDescent="0.35">
      <c r="A42" s="74"/>
      <c r="B42" s="328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327"/>
      <c r="O42" s="65"/>
      <c r="P42" s="65"/>
      <c r="Q42" s="69"/>
      <c r="R42" s="69"/>
      <c r="S42" s="69"/>
      <c r="T42" s="69"/>
      <c r="U42" s="69"/>
      <c r="V42" s="69"/>
      <c r="W42" s="69"/>
      <c r="X42" s="482"/>
      <c r="Y42" s="482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1"/>
      <c r="AZ42" s="301"/>
      <c r="BA42" s="301"/>
      <c r="BB42" s="301"/>
      <c r="BC42" s="301"/>
      <c r="BD42" s="301"/>
      <c r="BE42" s="301"/>
      <c r="BF42" s="301"/>
      <c r="BG42" s="301"/>
      <c r="BH42" s="301"/>
      <c r="BI42" s="301"/>
      <c r="BJ42" s="301"/>
      <c r="BK42" s="301"/>
      <c r="BL42" s="301"/>
    </row>
    <row r="43" spans="1:64" x14ac:dyDescent="0.35">
      <c r="A43" s="74"/>
      <c r="B43" s="326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327"/>
      <c r="O43" s="69"/>
      <c r="P43" s="69"/>
      <c r="Q43" s="69"/>
      <c r="R43" s="69"/>
      <c r="S43" s="69"/>
      <c r="T43" s="69"/>
      <c r="U43" s="69"/>
      <c r="V43" s="69"/>
      <c r="W43" s="69"/>
      <c r="X43" s="482"/>
      <c r="Y43" s="482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1"/>
      <c r="AL43" s="301"/>
      <c r="AM43" s="301"/>
      <c r="AN43" s="301"/>
      <c r="AO43" s="301"/>
      <c r="AP43" s="301"/>
      <c r="AQ43" s="301"/>
      <c r="AR43" s="301"/>
      <c r="AS43" s="301"/>
      <c r="AT43" s="301"/>
      <c r="AU43" s="301"/>
      <c r="AV43" s="301"/>
      <c r="AW43" s="301"/>
      <c r="AX43" s="301"/>
      <c r="AY43" s="301"/>
      <c r="AZ43" s="301"/>
      <c r="BA43" s="301"/>
      <c r="BB43" s="301"/>
      <c r="BC43" s="301"/>
      <c r="BD43" s="301"/>
      <c r="BE43" s="301"/>
      <c r="BF43" s="301"/>
      <c r="BG43" s="301"/>
      <c r="BH43" s="301"/>
      <c r="BI43" s="301"/>
      <c r="BJ43" s="301"/>
      <c r="BK43" s="301"/>
      <c r="BL43" s="301"/>
    </row>
    <row r="44" spans="1:64" x14ac:dyDescent="0.35">
      <c r="B44" s="326"/>
      <c r="C44" s="69"/>
      <c r="D44" s="69"/>
      <c r="E44" s="69"/>
      <c r="F44" s="69"/>
      <c r="G44" s="73">
        <f>AVERAGE(G41:G43)</f>
        <v>18915957.841624368</v>
      </c>
      <c r="H44" s="69"/>
      <c r="I44" s="69"/>
      <c r="J44" s="73">
        <f>AVERAGE(J41:J43)</f>
        <v>18915957.841624368</v>
      </c>
      <c r="K44" s="69"/>
      <c r="L44" s="69"/>
      <c r="M44" s="73" t="e">
        <f>AVERAGE(M41:M43)</f>
        <v>#DIV/0!</v>
      </c>
      <c r="N44" s="327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329"/>
      <c r="Y44" s="329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1"/>
      <c r="AZ44" s="301"/>
      <c r="BA44" s="301"/>
      <c r="BB44" s="301"/>
      <c r="BC44" s="301"/>
      <c r="BD44" s="301"/>
      <c r="BE44" s="301"/>
      <c r="BF44" s="301"/>
      <c r="BG44" s="301"/>
      <c r="BH44" s="301"/>
      <c r="BI44" s="301"/>
      <c r="BJ44" s="301"/>
      <c r="BK44" s="301"/>
      <c r="BL44" s="301"/>
    </row>
    <row r="45" spans="1:64" x14ac:dyDescent="0.35">
      <c r="B45" s="330" t="s">
        <v>178</v>
      </c>
      <c r="C45" s="81">
        <f>C30+C32+C35+C41</f>
        <v>222</v>
      </c>
      <c r="D45" s="331">
        <f>D30+D32+D35+D41</f>
        <v>5021240909.1142864</v>
      </c>
      <c r="E45" s="81">
        <f>E30+E32+E35+E41</f>
        <v>200</v>
      </c>
      <c r="F45" s="81"/>
      <c r="G45" s="81"/>
      <c r="H45" s="81">
        <f>H30+H35+H41</f>
        <v>22</v>
      </c>
      <c r="I45" s="81"/>
      <c r="J45" s="81"/>
      <c r="K45" s="81">
        <f>K30+K35+K41</f>
        <v>0</v>
      </c>
      <c r="L45" s="81"/>
      <c r="M45" s="69"/>
      <c r="N45" s="327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82"/>
      <c r="Y45" s="482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  <c r="AQ45" s="301"/>
      <c r="AR45" s="301"/>
      <c r="AS45" s="301"/>
      <c r="AT45" s="301"/>
      <c r="AU45" s="301"/>
      <c r="AV45" s="301"/>
      <c r="AW45" s="301"/>
      <c r="AX45" s="301"/>
      <c r="AY45" s="301"/>
      <c r="AZ45" s="301"/>
      <c r="BA45" s="301"/>
      <c r="BB45" s="301"/>
      <c r="BC45" s="301"/>
      <c r="BD45" s="301"/>
      <c r="BE45" s="301"/>
      <c r="BF45" s="301"/>
      <c r="BG45" s="301"/>
      <c r="BH45" s="301"/>
      <c r="BI45" s="301"/>
      <c r="BJ45" s="301"/>
      <c r="BK45" s="301"/>
      <c r="BL45" s="301"/>
    </row>
    <row r="46" spans="1:64" x14ac:dyDescent="0.3">
      <c r="B46" s="332"/>
      <c r="C46" s="332"/>
      <c r="D46" s="332"/>
      <c r="E46" s="301"/>
      <c r="F46" s="301"/>
      <c r="G46" s="301"/>
      <c r="H46" s="301"/>
      <c r="I46" s="301"/>
      <c r="J46" s="301"/>
      <c r="K46" s="301"/>
      <c r="L46" s="301"/>
      <c r="M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1"/>
      <c r="AZ46" s="301"/>
      <c r="BA46" s="301"/>
      <c r="BB46" s="301"/>
      <c r="BC46" s="301"/>
      <c r="BD46" s="301"/>
      <c r="BE46" s="301"/>
      <c r="BF46" s="301"/>
      <c r="BG46" s="301"/>
      <c r="BH46" s="301"/>
      <c r="BI46" s="301"/>
      <c r="BJ46" s="301"/>
      <c r="BK46" s="301"/>
      <c r="BL46" s="301"/>
    </row>
    <row r="47" spans="1:64" x14ac:dyDescent="0.3">
      <c r="B47" s="332"/>
      <c r="C47" s="332"/>
      <c r="D47" s="332"/>
      <c r="E47" s="301"/>
      <c r="F47" s="301"/>
      <c r="G47" s="301"/>
      <c r="H47" s="301"/>
      <c r="I47" s="301"/>
      <c r="J47" s="301"/>
      <c r="K47" s="301"/>
      <c r="L47" s="301"/>
      <c r="M47" s="301"/>
      <c r="O47" s="301"/>
      <c r="P47" s="301"/>
      <c r="Q47" s="301"/>
      <c r="R47" s="301"/>
      <c r="S47" s="301"/>
      <c r="T47" s="301"/>
      <c r="U47" s="301"/>
      <c r="V47" s="301"/>
      <c r="W47" s="301"/>
      <c r="X47" s="301"/>
      <c r="Y47" s="301"/>
      <c r="Z47" s="301"/>
      <c r="AA47" s="301"/>
      <c r="AB47" s="301"/>
      <c r="AC47" s="301"/>
      <c r="AD47" s="301"/>
      <c r="AE47" s="301"/>
      <c r="AF47" s="301"/>
      <c r="AG47" s="301"/>
      <c r="AH47" s="301"/>
      <c r="AI47" s="301"/>
      <c r="AJ47" s="301"/>
      <c r="AK47" s="301"/>
      <c r="AL47" s="301"/>
      <c r="AM47" s="301"/>
      <c r="AN47" s="301"/>
      <c r="AO47" s="301"/>
      <c r="AP47" s="301"/>
      <c r="AQ47" s="301"/>
      <c r="AR47" s="301"/>
      <c r="AS47" s="301"/>
      <c r="AT47" s="301"/>
      <c r="AU47" s="301"/>
      <c r="AV47" s="301"/>
      <c r="AW47" s="301"/>
      <c r="AX47" s="301"/>
      <c r="AY47" s="301"/>
      <c r="AZ47" s="301"/>
      <c r="BA47" s="301"/>
      <c r="BB47" s="301"/>
      <c r="BC47" s="301"/>
      <c r="BD47" s="301"/>
      <c r="BE47" s="301"/>
      <c r="BF47" s="301"/>
      <c r="BG47" s="301"/>
      <c r="BH47" s="301"/>
      <c r="BI47" s="301"/>
      <c r="BJ47" s="301"/>
      <c r="BK47" s="301"/>
      <c r="BL47" s="301"/>
    </row>
    <row r="48" spans="1:64" x14ac:dyDescent="0.3">
      <c r="B48" s="332"/>
      <c r="C48" s="332"/>
      <c r="D48" s="332"/>
      <c r="E48" s="301"/>
      <c r="F48" s="301"/>
      <c r="G48" s="301"/>
      <c r="H48" s="301"/>
      <c r="I48" s="301"/>
      <c r="J48" s="301"/>
      <c r="K48" s="301"/>
      <c r="L48" s="301"/>
      <c r="M48" s="301"/>
      <c r="O48" s="301"/>
      <c r="P48" s="301"/>
      <c r="Q48" s="301"/>
      <c r="R48" s="301"/>
      <c r="S48" s="301"/>
      <c r="T48" s="301"/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1"/>
      <c r="AJ48" s="301"/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1"/>
      <c r="AZ48" s="301"/>
      <c r="BA48" s="301"/>
      <c r="BB48" s="301"/>
      <c r="BC48" s="301"/>
      <c r="BD48" s="301"/>
      <c r="BE48" s="301"/>
      <c r="BF48" s="301"/>
      <c r="BG48" s="301"/>
      <c r="BH48" s="301"/>
      <c r="BI48" s="301"/>
      <c r="BJ48" s="301"/>
      <c r="BK48" s="301"/>
      <c r="BL48" s="301"/>
    </row>
    <row r="49" spans="2:64" x14ac:dyDescent="0.3">
      <c r="B49" s="332"/>
      <c r="C49" s="332"/>
      <c r="D49" s="332"/>
      <c r="E49" s="301"/>
      <c r="F49" s="301"/>
      <c r="G49" s="301"/>
      <c r="H49" s="301"/>
      <c r="I49" s="301"/>
      <c r="J49" s="301"/>
      <c r="K49" s="301"/>
      <c r="L49" s="301"/>
      <c r="M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  <c r="AN49" s="301"/>
      <c r="AO49" s="301"/>
      <c r="AP49" s="301"/>
      <c r="AQ49" s="301"/>
      <c r="AR49" s="301"/>
      <c r="AS49" s="301"/>
      <c r="AT49" s="301"/>
      <c r="AU49" s="301"/>
      <c r="AV49" s="301"/>
      <c r="AW49" s="301"/>
      <c r="AX49" s="301"/>
      <c r="AY49" s="301"/>
      <c r="AZ49" s="301"/>
      <c r="BA49" s="301"/>
      <c r="BB49" s="301"/>
      <c r="BC49" s="301"/>
      <c r="BD49" s="301"/>
      <c r="BE49" s="301"/>
      <c r="BF49" s="301"/>
      <c r="BG49" s="301"/>
      <c r="BH49" s="301"/>
      <c r="BI49" s="301"/>
      <c r="BJ49" s="301"/>
      <c r="BK49" s="301"/>
      <c r="BL49" s="301"/>
    </row>
    <row r="50" spans="2:64" x14ac:dyDescent="0.3">
      <c r="B50" s="332"/>
      <c r="C50" s="332"/>
      <c r="D50" s="332"/>
      <c r="E50" s="301"/>
      <c r="F50" s="301"/>
      <c r="G50" s="301"/>
      <c r="H50" s="301"/>
      <c r="I50" s="301"/>
      <c r="J50" s="301"/>
      <c r="K50" s="301"/>
      <c r="L50" s="301"/>
      <c r="M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  <c r="BD50" s="301"/>
      <c r="BE50" s="301"/>
      <c r="BF50" s="301"/>
      <c r="BG50" s="301"/>
      <c r="BH50" s="301"/>
      <c r="BI50" s="301"/>
      <c r="BJ50" s="301"/>
      <c r="BK50" s="301"/>
      <c r="BL50" s="301"/>
    </row>
    <row r="51" spans="2:64" x14ac:dyDescent="0.3">
      <c r="B51" s="332"/>
      <c r="C51" s="332"/>
      <c r="D51" s="332"/>
      <c r="E51" s="301"/>
      <c r="F51" s="301"/>
      <c r="G51" s="301"/>
      <c r="H51" s="301"/>
      <c r="I51" s="301"/>
      <c r="J51" s="301"/>
      <c r="K51" s="301"/>
      <c r="L51" s="301"/>
      <c r="M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301"/>
      <c r="AS51" s="301"/>
      <c r="AT51" s="301"/>
      <c r="AU51" s="301"/>
      <c r="AV51" s="301"/>
      <c r="AW51" s="301"/>
      <c r="AX51" s="301"/>
      <c r="AY51" s="301"/>
      <c r="AZ51" s="301"/>
      <c r="BA51" s="301"/>
      <c r="BB51" s="301"/>
      <c r="BC51" s="301"/>
      <c r="BD51" s="301"/>
      <c r="BE51" s="301"/>
      <c r="BF51" s="301"/>
      <c r="BG51" s="301"/>
      <c r="BH51" s="301"/>
      <c r="BI51" s="301"/>
      <c r="BJ51" s="301"/>
      <c r="BK51" s="301"/>
      <c r="BL51" s="301"/>
    </row>
    <row r="52" spans="2:64" x14ac:dyDescent="0.3">
      <c r="B52" s="332"/>
      <c r="C52" s="332"/>
      <c r="D52" s="332"/>
      <c r="E52" s="301"/>
      <c r="F52" s="301"/>
      <c r="G52" s="301"/>
      <c r="H52" s="301"/>
      <c r="I52" s="301"/>
      <c r="J52" s="301"/>
      <c r="K52" s="301"/>
      <c r="L52" s="301"/>
      <c r="M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1"/>
      <c r="AZ52" s="301"/>
      <c r="BA52" s="301"/>
      <c r="BB52" s="301"/>
      <c r="BC52" s="301"/>
      <c r="BD52" s="301"/>
      <c r="BE52" s="301"/>
      <c r="BF52" s="301"/>
      <c r="BG52" s="301"/>
      <c r="BH52" s="301"/>
      <c r="BI52" s="301"/>
      <c r="BJ52" s="301"/>
      <c r="BK52" s="301"/>
      <c r="BL52" s="301"/>
    </row>
    <row r="53" spans="2:64" x14ac:dyDescent="0.3">
      <c r="B53" s="332"/>
      <c r="C53" s="332"/>
      <c r="D53" s="332"/>
      <c r="E53" s="301"/>
      <c r="F53" s="301"/>
      <c r="G53" s="301"/>
      <c r="H53" s="301"/>
      <c r="I53" s="301"/>
      <c r="J53" s="301"/>
      <c r="K53" s="301"/>
      <c r="L53" s="301"/>
      <c r="M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301"/>
      <c r="AS53" s="301"/>
      <c r="AT53" s="301"/>
      <c r="AU53" s="301"/>
      <c r="AV53" s="301"/>
      <c r="AW53" s="301"/>
      <c r="AX53" s="301"/>
      <c r="AY53" s="301"/>
      <c r="AZ53" s="301"/>
      <c r="BA53" s="301"/>
      <c r="BB53" s="301"/>
      <c r="BC53" s="301"/>
      <c r="BD53" s="301"/>
      <c r="BE53" s="301"/>
      <c r="BF53" s="301"/>
      <c r="BG53" s="301"/>
      <c r="BH53" s="301"/>
      <c r="BI53" s="301"/>
      <c r="BJ53" s="301"/>
      <c r="BK53" s="301"/>
      <c r="BL53" s="301"/>
    </row>
    <row r="54" spans="2:64" x14ac:dyDescent="0.3">
      <c r="B54" s="332"/>
      <c r="C54" s="332"/>
      <c r="D54" s="332"/>
      <c r="E54" s="301"/>
      <c r="F54" s="301"/>
      <c r="G54" s="301"/>
      <c r="H54" s="301"/>
      <c r="I54" s="301"/>
      <c r="J54" s="301"/>
      <c r="K54" s="301"/>
      <c r="L54" s="301"/>
      <c r="M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1"/>
      <c r="AZ54" s="301"/>
      <c r="BA54" s="301"/>
      <c r="BB54" s="301"/>
      <c r="BC54" s="301"/>
      <c r="BD54" s="301"/>
      <c r="BE54" s="301"/>
      <c r="BF54" s="301"/>
      <c r="BG54" s="301"/>
      <c r="BH54" s="301"/>
      <c r="BI54" s="301"/>
      <c r="BJ54" s="301"/>
      <c r="BK54" s="301"/>
      <c r="BL54" s="301"/>
    </row>
    <row r="55" spans="2:64" x14ac:dyDescent="0.3">
      <c r="B55" s="332"/>
      <c r="C55" s="332"/>
      <c r="D55" s="332"/>
      <c r="E55" s="301"/>
      <c r="F55" s="301"/>
      <c r="G55" s="301"/>
      <c r="H55" s="301"/>
      <c r="I55" s="301"/>
      <c r="J55" s="301"/>
      <c r="K55" s="301"/>
      <c r="L55" s="301"/>
      <c r="M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301"/>
      <c r="AS55" s="301"/>
      <c r="AT55" s="301"/>
      <c r="AU55" s="301"/>
      <c r="AV55" s="301"/>
      <c r="AW55" s="301"/>
      <c r="AX55" s="301"/>
      <c r="AY55" s="301"/>
      <c r="AZ55" s="301"/>
      <c r="BA55" s="301"/>
      <c r="BB55" s="301"/>
      <c r="BC55" s="301"/>
      <c r="BD55" s="301"/>
      <c r="BE55" s="301"/>
      <c r="BF55" s="301"/>
      <c r="BG55" s="301"/>
      <c r="BH55" s="301"/>
      <c r="BI55" s="301"/>
      <c r="BJ55" s="301"/>
      <c r="BK55" s="301"/>
      <c r="BL55" s="301"/>
    </row>
    <row r="56" spans="2:64" x14ac:dyDescent="0.3">
      <c r="B56" s="332"/>
      <c r="C56" s="332"/>
      <c r="D56" s="332"/>
      <c r="E56" s="301"/>
      <c r="F56" s="301"/>
      <c r="G56" s="301"/>
      <c r="H56" s="301"/>
      <c r="I56" s="301"/>
      <c r="J56" s="301"/>
      <c r="K56" s="301"/>
      <c r="L56" s="301"/>
      <c r="M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1"/>
      <c r="AZ56" s="301"/>
      <c r="BA56" s="301"/>
      <c r="BB56" s="301"/>
      <c r="BC56" s="301"/>
      <c r="BD56" s="301"/>
      <c r="BE56" s="301"/>
      <c r="BF56" s="301"/>
      <c r="BG56" s="301"/>
      <c r="BH56" s="301"/>
      <c r="BI56" s="301"/>
      <c r="BJ56" s="301"/>
      <c r="BK56" s="301"/>
      <c r="BL56" s="301"/>
    </row>
    <row r="57" spans="2:64" x14ac:dyDescent="0.3">
      <c r="B57" s="332"/>
      <c r="C57" s="332"/>
      <c r="D57" s="332"/>
      <c r="E57" s="301"/>
      <c r="F57" s="301"/>
      <c r="G57" s="301"/>
      <c r="H57" s="301"/>
      <c r="I57" s="301"/>
      <c r="J57" s="301"/>
      <c r="K57" s="301"/>
      <c r="L57" s="301"/>
      <c r="M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301"/>
      <c r="BA57" s="301"/>
      <c r="BB57" s="301"/>
      <c r="BC57" s="301"/>
      <c r="BD57" s="301"/>
      <c r="BE57" s="301"/>
      <c r="BF57" s="301"/>
      <c r="BG57" s="301"/>
      <c r="BH57" s="301"/>
      <c r="BI57" s="301"/>
      <c r="BJ57" s="301"/>
      <c r="BK57" s="301"/>
      <c r="BL57" s="301"/>
    </row>
    <row r="58" spans="2:64" x14ac:dyDescent="0.3">
      <c r="B58" s="332"/>
      <c r="C58" s="332"/>
      <c r="D58" s="332"/>
      <c r="E58" s="301"/>
      <c r="F58" s="301"/>
      <c r="G58" s="301"/>
      <c r="H58" s="301"/>
      <c r="I58" s="301"/>
      <c r="J58" s="301"/>
      <c r="K58" s="301"/>
      <c r="L58" s="301"/>
      <c r="M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301"/>
      <c r="AS58" s="301"/>
      <c r="AT58" s="301"/>
      <c r="AU58" s="301"/>
      <c r="AV58" s="301"/>
      <c r="AW58" s="301"/>
      <c r="AX58" s="301"/>
      <c r="AY58" s="301"/>
      <c r="AZ58" s="301"/>
      <c r="BA58" s="301"/>
      <c r="BB58" s="301"/>
      <c r="BC58" s="301"/>
      <c r="BD58" s="301"/>
      <c r="BE58" s="301"/>
      <c r="BF58" s="301"/>
      <c r="BG58" s="301"/>
      <c r="BH58" s="301"/>
      <c r="BI58" s="301"/>
      <c r="BJ58" s="301"/>
      <c r="BK58" s="301"/>
      <c r="BL58" s="301"/>
    </row>
    <row r="59" spans="2:64" x14ac:dyDescent="0.3">
      <c r="B59" s="332"/>
      <c r="C59" s="332"/>
      <c r="D59" s="332"/>
      <c r="E59" s="301"/>
      <c r="F59" s="301"/>
      <c r="G59" s="301"/>
      <c r="H59" s="301"/>
      <c r="I59" s="301"/>
      <c r="J59" s="301"/>
      <c r="K59" s="301"/>
      <c r="L59" s="301"/>
      <c r="M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301"/>
      <c r="AS59" s="301"/>
      <c r="AT59" s="301"/>
      <c r="AU59" s="301"/>
      <c r="AV59" s="301"/>
      <c r="AW59" s="301"/>
      <c r="AX59" s="301"/>
      <c r="AY59" s="301"/>
      <c r="AZ59" s="301"/>
      <c r="BA59" s="301"/>
      <c r="BB59" s="301"/>
      <c r="BC59" s="301"/>
      <c r="BD59" s="301"/>
      <c r="BE59" s="301"/>
      <c r="BF59" s="301"/>
      <c r="BG59" s="301"/>
      <c r="BH59" s="301"/>
      <c r="BI59" s="301"/>
      <c r="BJ59" s="301"/>
      <c r="BK59" s="301"/>
      <c r="BL59" s="301"/>
    </row>
    <row r="60" spans="2:64" x14ac:dyDescent="0.3">
      <c r="B60" s="332"/>
      <c r="C60" s="332"/>
      <c r="D60" s="332"/>
      <c r="E60" s="301"/>
      <c r="F60" s="301"/>
      <c r="G60" s="301"/>
      <c r="H60" s="301"/>
      <c r="I60" s="301"/>
      <c r="J60" s="301"/>
      <c r="K60" s="301"/>
      <c r="L60" s="301"/>
      <c r="M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301"/>
      <c r="AS60" s="301"/>
      <c r="AT60" s="301"/>
      <c r="AU60" s="301"/>
      <c r="AV60" s="301"/>
      <c r="AW60" s="301"/>
      <c r="AX60" s="301"/>
      <c r="AY60" s="301"/>
      <c r="AZ60" s="301"/>
      <c r="BA60" s="301"/>
      <c r="BB60" s="301"/>
      <c r="BC60" s="301"/>
      <c r="BD60" s="301"/>
      <c r="BE60" s="301"/>
      <c r="BF60" s="301"/>
      <c r="BG60" s="301"/>
      <c r="BH60" s="301"/>
      <c r="BI60" s="301"/>
      <c r="BJ60" s="301"/>
      <c r="BK60" s="301"/>
      <c r="BL60" s="301"/>
    </row>
    <row r="61" spans="2:64" x14ac:dyDescent="0.3">
      <c r="B61" s="332"/>
      <c r="C61" s="332"/>
      <c r="D61" s="332"/>
      <c r="E61" s="301"/>
      <c r="F61" s="301"/>
      <c r="G61" s="301"/>
      <c r="H61" s="301"/>
      <c r="I61" s="301"/>
      <c r="J61" s="301"/>
      <c r="K61" s="301"/>
      <c r="L61" s="301"/>
      <c r="M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301"/>
      <c r="AS61" s="301"/>
      <c r="AT61" s="301"/>
      <c r="AU61" s="301"/>
      <c r="AV61" s="301"/>
      <c r="AW61" s="301"/>
      <c r="AX61" s="301"/>
      <c r="AY61" s="301"/>
      <c r="AZ61" s="301"/>
      <c r="BA61" s="301"/>
      <c r="BB61" s="301"/>
      <c r="BC61" s="301"/>
      <c r="BD61" s="301"/>
      <c r="BE61" s="301"/>
      <c r="BF61" s="301"/>
      <c r="BG61" s="301"/>
      <c r="BH61" s="301"/>
      <c r="BI61" s="301"/>
      <c r="BJ61" s="301"/>
      <c r="BK61" s="301"/>
      <c r="BL61" s="301"/>
    </row>
    <row r="62" spans="2:64" x14ac:dyDescent="0.3">
      <c r="B62" s="332"/>
      <c r="C62" s="332"/>
      <c r="D62" s="332"/>
      <c r="E62" s="301"/>
      <c r="F62" s="301"/>
      <c r="G62" s="301"/>
      <c r="H62" s="301"/>
      <c r="I62" s="301"/>
      <c r="J62" s="301"/>
      <c r="K62" s="301"/>
      <c r="L62" s="301"/>
      <c r="M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301"/>
      <c r="AS62" s="301"/>
      <c r="AT62" s="301"/>
      <c r="AU62" s="301"/>
      <c r="AV62" s="301"/>
      <c r="AW62" s="301"/>
      <c r="AX62" s="301"/>
      <c r="AY62" s="301"/>
      <c r="AZ62" s="301"/>
      <c r="BA62" s="301"/>
      <c r="BB62" s="301"/>
      <c r="BC62" s="301"/>
      <c r="BD62" s="301"/>
      <c r="BE62" s="301"/>
      <c r="BF62" s="301"/>
      <c r="BG62" s="301"/>
      <c r="BH62" s="301"/>
      <c r="BI62" s="301"/>
      <c r="BJ62" s="301"/>
      <c r="BK62" s="301"/>
      <c r="BL62" s="301"/>
    </row>
    <row r="63" spans="2:64" x14ac:dyDescent="0.3">
      <c r="B63" s="332"/>
      <c r="C63" s="332"/>
      <c r="D63" s="332"/>
      <c r="E63" s="301"/>
      <c r="F63" s="301"/>
      <c r="G63" s="301"/>
      <c r="H63" s="301"/>
      <c r="I63" s="301"/>
      <c r="J63" s="301"/>
      <c r="K63" s="301"/>
      <c r="L63" s="301"/>
      <c r="M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301"/>
      <c r="AS63" s="301"/>
      <c r="AT63" s="301"/>
      <c r="AU63" s="301"/>
      <c r="AV63" s="301"/>
      <c r="AW63" s="301"/>
      <c r="AX63" s="301"/>
      <c r="AY63" s="301"/>
      <c r="AZ63" s="301"/>
      <c r="BA63" s="301"/>
      <c r="BB63" s="301"/>
      <c r="BC63" s="301"/>
      <c r="BD63" s="301"/>
      <c r="BE63" s="301"/>
      <c r="BF63" s="301"/>
      <c r="BG63" s="301"/>
      <c r="BH63" s="301"/>
      <c r="BI63" s="301"/>
      <c r="BJ63" s="301"/>
      <c r="BK63" s="301"/>
      <c r="BL63" s="301"/>
    </row>
    <row r="64" spans="2:64" x14ac:dyDescent="0.3">
      <c r="B64" s="332"/>
      <c r="C64" s="332"/>
      <c r="D64" s="332"/>
      <c r="E64" s="301"/>
      <c r="F64" s="301"/>
      <c r="G64" s="301"/>
      <c r="H64" s="301"/>
      <c r="I64" s="301"/>
      <c r="J64" s="301"/>
      <c r="K64" s="301"/>
      <c r="L64" s="301"/>
      <c r="M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  <c r="BG64" s="301"/>
      <c r="BH64" s="301"/>
      <c r="BI64" s="301"/>
      <c r="BJ64" s="301"/>
      <c r="BK64" s="301"/>
      <c r="BL64" s="301"/>
    </row>
    <row r="65" spans="2:64" x14ac:dyDescent="0.3">
      <c r="B65" s="332"/>
      <c r="C65" s="332"/>
      <c r="D65" s="332"/>
      <c r="E65" s="301"/>
      <c r="F65" s="301"/>
      <c r="G65" s="301"/>
      <c r="H65" s="301"/>
      <c r="I65" s="301"/>
      <c r="J65" s="301"/>
      <c r="K65" s="301"/>
      <c r="L65" s="301"/>
      <c r="M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301"/>
      <c r="AS65" s="301"/>
      <c r="AT65" s="301"/>
      <c r="AU65" s="301"/>
      <c r="AV65" s="301"/>
      <c r="AW65" s="301"/>
      <c r="AX65" s="301"/>
      <c r="AY65" s="301"/>
      <c r="AZ65" s="301"/>
      <c r="BA65" s="301"/>
      <c r="BB65" s="301"/>
      <c r="BC65" s="301"/>
      <c r="BD65" s="301"/>
      <c r="BE65" s="301"/>
      <c r="BF65" s="301"/>
      <c r="BG65" s="301"/>
      <c r="BH65" s="301"/>
      <c r="BI65" s="301"/>
      <c r="BJ65" s="301"/>
      <c r="BK65" s="301"/>
      <c r="BL65" s="301"/>
    </row>
    <row r="66" spans="2:64" x14ac:dyDescent="0.3">
      <c r="B66" s="332"/>
      <c r="C66" s="332"/>
      <c r="D66" s="332"/>
      <c r="E66" s="301"/>
      <c r="F66" s="301"/>
      <c r="G66" s="301"/>
      <c r="H66" s="301"/>
      <c r="I66" s="301"/>
      <c r="J66" s="301"/>
      <c r="K66" s="301"/>
      <c r="L66" s="301"/>
      <c r="M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301"/>
      <c r="AS66" s="301"/>
      <c r="AT66" s="301"/>
      <c r="AU66" s="301"/>
      <c r="AV66" s="301"/>
      <c r="AW66" s="301"/>
      <c r="AX66" s="301"/>
      <c r="AY66" s="301"/>
      <c r="AZ66" s="301"/>
      <c r="BA66" s="301"/>
      <c r="BB66" s="301"/>
      <c r="BC66" s="301"/>
      <c r="BD66" s="301"/>
      <c r="BE66" s="301"/>
      <c r="BF66" s="301"/>
      <c r="BG66" s="301"/>
      <c r="BH66" s="301"/>
      <c r="BI66" s="301"/>
      <c r="BJ66" s="301"/>
      <c r="BK66" s="301"/>
      <c r="BL66" s="301"/>
    </row>
    <row r="67" spans="2:64" x14ac:dyDescent="0.3">
      <c r="B67" s="332"/>
      <c r="C67" s="332"/>
      <c r="D67" s="332"/>
      <c r="E67" s="301"/>
      <c r="F67" s="301"/>
      <c r="G67" s="301"/>
      <c r="H67" s="301"/>
      <c r="I67" s="301"/>
      <c r="J67" s="301"/>
      <c r="K67" s="301"/>
      <c r="L67" s="301"/>
      <c r="M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301"/>
      <c r="AS67" s="301"/>
      <c r="AT67" s="301"/>
      <c r="AU67" s="301"/>
      <c r="AV67" s="301"/>
      <c r="AW67" s="301"/>
      <c r="AX67" s="301"/>
      <c r="AY67" s="301"/>
      <c r="AZ67" s="301"/>
      <c r="BA67" s="301"/>
      <c r="BB67" s="301"/>
      <c r="BC67" s="301"/>
      <c r="BD67" s="301"/>
      <c r="BE67" s="301"/>
      <c r="BF67" s="301"/>
      <c r="BG67" s="301"/>
      <c r="BH67" s="301"/>
      <c r="BI67" s="301"/>
      <c r="BJ67" s="301"/>
      <c r="BK67" s="301"/>
      <c r="BL67" s="301"/>
    </row>
    <row r="68" spans="2:64" x14ac:dyDescent="0.3">
      <c r="B68" s="332"/>
      <c r="C68" s="332"/>
      <c r="D68" s="332"/>
      <c r="E68" s="301"/>
      <c r="F68" s="301"/>
      <c r="G68" s="301"/>
      <c r="H68" s="301"/>
      <c r="I68" s="301"/>
      <c r="J68" s="301"/>
      <c r="K68" s="301"/>
      <c r="L68" s="301"/>
      <c r="M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301"/>
      <c r="AS68" s="301"/>
      <c r="AT68" s="301"/>
      <c r="AU68" s="301"/>
      <c r="AV68" s="301"/>
      <c r="AW68" s="301"/>
      <c r="AX68" s="301"/>
      <c r="AY68" s="301"/>
      <c r="AZ68" s="301"/>
      <c r="BA68" s="301"/>
      <c r="BB68" s="301"/>
      <c r="BC68" s="301"/>
      <c r="BD68" s="301"/>
      <c r="BE68" s="301"/>
      <c r="BF68" s="301"/>
      <c r="BG68" s="301"/>
      <c r="BH68" s="301"/>
      <c r="BI68" s="301"/>
      <c r="BJ68" s="301"/>
      <c r="BK68" s="301"/>
      <c r="BL68" s="301"/>
    </row>
    <row r="69" spans="2:64" x14ac:dyDescent="0.3">
      <c r="B69" s="332"/>
      <c r="C69" s="332"/>
      <c r="D69" s="332"/>
      <c r="E69" s="301"/>
      <c r="F69" s="301"/>
      <c r="G69" s="301"/>
      <c r="H69" s="301"/>
      <c r="I69" s="301"/>
      <c r="J69" s="301"/>
      <c r="K69" s="301"/>
      <c r="L69" s="301"/>
      <c r="M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301"/>
      <c r="AS69" s="301"/>
      <c r="AT69" s="301"/>
      <c r="AU69" s="301"/>
      <c r="AV69" s="301"/>
      <c r="AW69" s="301"/>
      <c r="AX69" s="301"/>
      <c r="AY69" s="301"/>
      <c r="AZ69" s="301"/>
      <c r="BA69" s="301"/>
      <c r="BB69" s="301"/>
      <c r="BC69" s="301"/>
      <c r="BD69" s="301"/>
      <c r="BE69" s="301"/>
      <c r="BF69" s="301"/>
      <c r="BG69" s="301"/>
      <c r="BH69" s="301"/>
      <c r="BI69" s="301"/>
      <c r="BJ69" s="301"/>
      <c r="BK69" s="301"/>
      <c r="BL69" s="301"/>
    </row>
    <row r="70" spans="2:64" x14ac:dyDescent="0.3">
      <c r="B70" s="332"/>
      <c r="C70" s="332"/>
      <c r="D70" s="332"/>
      <c r="E70" s="301"/>
      <c r="F70" s="301"/>
      <c r="G70" s="301"/>
      <c r="H70" s="301"/>
      <c r="I70" s="301"/>
      <c r="J70" s="301"/>
      <c r="K70" s="301"/>
      <c r="L70" s="301"/>
      <c r="M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301"/>
      <c r="AS70" s="301"/>
      <c r="AT70" s="301"/>
      <c r="AU70" s="301"/>
      <c r="AV70" s="301"/>
      <c r="AW70" s="301"/>
      <c r="AX70" s="301"/>
      <c r="AY70" s="301"/>
      <c r="AZ70" s="301"/>
      <c r="BA70" s="301"/>
      <c r="BB70" s="301"/>
      <c r="BC70" s="301"/>
      <c r="BD70" s="301"/>
      <c r="BE70" s="301"/>
      <c r="BF70" s="301"/>
      <c r="BG70" s="301"/>
      <c r="BH70" s="301"/>
      <c r="BI70" s="301"/>
      <c r="BJ70" s="301"/>
      <c r="BK70" s="301"/>
      <c r="BL70" s="301"/>
    </row>
    <row r="71" spans="2:64" x14ac:dyDescent="0.3">
      <c r="B71" s="332"/>
      <c r="C71" s="332"/>
      <c r="D71" s="332"/>
      <c r="E71" s="301"/>
      <c r="F71" s="301"/>
      <c r="G71" s="301"/>
      <c r="H71" s="301"/>
      <c r="I71" s="301"/>
      <c r="J71" s="301"/>
      <c r="K71" s="301"/>
      <c r="L71" s="301"/>
      <c r="M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301"/>
      <c r="AS71" s="301"/>
      <c r="AT71" s="301"/>
      <c r="AU71" s="301"/>
      <c r="AV71" s="301"/>
      <c r="AW71" s="301"/>
      <c r="AX71" s="301"/>
      <c r="AY71" s="301"/>
      <c r="AZ71" s="301"/>
      <c r="BA71" s="301"/>
      <c r="BB71" s="301"/>
      <c r="BC71" s="301"/>
      <c r="BD71" s="301"/>
      <c r="BE71" s="301"/>
      <c r="BF71" s="301"/>
      <c r="BG71" s="301"/>
      <c r="BH71" s="301"/>
      <c r="BI71" s="301"/>
      <c r="BJ71" s="301"/>
      <c r="BK71" s="301"/>
      <c r="BL71" s="301"/>
    </row>
    <row r="72" spans="2:64" x14ac:dyDescent="0.3">
      <c r="B72" s="332"/>
      <c r="C72" s="332"/>
      <c r="D72" s="332"/>
      <c r="E72" s="301"/>
      <c r="F72" s="301"/>
      <c r="G72" s="301"/>
      <c r="H72" s="301"/>
      <c r="I72" s="301"/>
      <c r="J72" s="301"/>
      <c r="K72" s="301"/>
      <c r="L72" s="301"/>
      <c r="M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301"/>
      <c r="AS72" s="301"/>
      <c r="AT72" s="301"/>
      <c r="AU72" s="301"/>
      <c r="AV72" s="301"/>
      <c r="AW72" s="301"/>
      <c r="AX72" s="301"/>
      <c r="AY72" s="301"/>
      <c r="AZ72" s="301"/>
      <c r="BA72" s="301"/>
      <c r="BB72" s="301"/>
      <c r="BC72" s="301"/>
      <c r="BD72" s="301"/>
      <c r="BE72" s="301"/>
      <c r="BF72" s="301"/>
      <c r="BG72" s="301"/>
      <c r="BH72" s="301"/>
      <c r="BI72" s="301"/>
      <c r="BJ72" s="301"/>
      <c r="BK72" s="301"/>
      <c r="BL72" s="301"/>
    </row>
    <row r="73" spans="2:64" x14ac:dyDescent="0.3">
      <c r="B73" s="332"/>
      <c r="C73" s="332"/>
      <c r="D73" s="332"/>
      <c r="E73" s="301"/>
      <c r="F73" s="301"/>
      <c r="G73" s="301"/>
      <c r="H73" s="301"/>
      <c r="I73" s="301"/>
      <c r="J73" s="301"/>
      <c r="K73" s="301"/>
      <c r="L73" s="301"/>
      <c r="M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301"/>
      <c r="AS73" s="301"/>
      <c r="AT73" s="301"/>
      <c r="AU73" s="301"/>
      <c r="AV73" s="301"/>
      <c r="AW73" s="301"/>
      <c r="AX73" s="301"/>
      <c r="AY73" s="301"/>
      <c r="AZ73" s="301"/>
      <c r="BA73" s="301"/>
      <c r="BB73" s="301"/>
      <c r="BC73" s="301"/>
      <c r="BD73" s="301"/>
      <c r="BE73" s="301"/>
      <c r="BF73" s="301"/>
      <c r="BG73" s="301"/>
      <c r="BH73" s="301"/>
      <c r="BI73" s="301"/>
      <c r="BJ73" s="301"/>
      <c r="BK73" s="301"/>
      <c r="BL73" s="301"/>
    </row>
    <row r="74" spans="2:64" x14ac:dyDescent="0.3">
      <c r="B74" s="332"/>
      <c r="C74" s="332"/>
      <c r="D74" s="332"/>
      <c r="E74" s="301"/>
      <c r="F74" s="301"/>
      <c r="G74" s="301"/>
      <c r="H74" s="301"/>
      <c r="I74" s="301"/>
      <c r="J74" s="301"/>
      <c r="K74" s="301"/>
      <c r="L74" s="301"/>
      <c r="M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301"/>
      <c r="AS74" s="301"/>
      <c r="AT74" s="301"/>
      <c r="AU74" s="301"/>
      <c r="AV74" s="301"/>
      <c r="AW74" s="301"/>
      <c r="AX74" s="301"/>
      <c r="AY74" s="301"/>
      <c r="AZ74" s="301"/>
      <c r="BA74" s="301"/>
      <c r="BB74" s="301"/>
      <c r="BC74" s="301"/>
      <c r="BD74" s="301"/>
      <c r="BE74" s="301"/>
      <c r="BF74" s="301"/>
      <c r="BG74" s="301"/>
      <c r="BH74" s="301"/>
      <c r="BI74" s="301"/>
      <c r="BJ74" s="301"/>
      <c r="BK74" s="301"/>
      <c r="BL74" s="301"/>
    </row>
    <row r="75" spans="2:64" x14ac:dyDescent="0.3">
      <c r="B75" s="332"/>
      <c r="C75" s="332"/>
      <c r="D75" s="332"/>
      <c r="E75" s="301"/>
      <c r="F75" s="301"/>
      <c r="G75" s="301"/>
      <c r="H75" s="301"/>
      <c r="I75" s="301"/>
      <c r="J75" s="301"/>
      <c r="K75" s="301"/>
      <c r="L75" s="301"/>
      <c r="M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1"/>
      <c r="BD75" s="301"/>
      <c r="BE75" s="301"/>
      <c r="BF75" s="301"/>
      <c r="BG75" s="301"/>
      <c r="BH75" s="301"/>
      <c r="BI75" s="301"/>
      <c r="BJ75" s="301"/>
      <c r="BK75" s="301"/>
      <c r="BL75" s="301"/>
    </row>
    <row r="76" spans="2:64" x14ac:dyDescent="0.3">
      <c r="B76" s="332"/>
      <c r="C76" s="332"/>
      <c r="D76" s="332"/>
      <c r="E76" s="301"/>
      <c r="F76" s="301"/>
      <c r="G76" s="301"/>
      <c r="H76" s="301"/>
      <c r="I76" s="301"/>
      <c r="J76" s="301"/>
      <c r="K76" s="301"/>
      <c r="L76" s="301"/>
      <c r="M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301"/>
      <c r="AS76" s="301"/>
      <c r="AT76" s="301"/>
      <c r="AU76" s="301"/>
      <c r="AV76" s="301"/>
      <c r="AW76" s="301"/>
      <c r="AX76" s="301"/>
      <c r="AY76" s="301"/>
      <c r="AZ76" s="301"/>
      <c r="BA76" s="301"/>
      <c r="BB76" s="301"/>
      <c r="BC76" s="301"/>
      <c r="BD76" s="301"/>
      <c r="BE76" s="301"/>
      <c r="BF76" s="301"/>
      <c r="BG76" s="301"/>
      <c r="BH76" s="301"/>
      <c r="BI76" s="301"/>
      <c r="BJ76" s="301"/>
      <c r="BK76" s="301"/>
      <c r="BL76" s="301"/>
    </row>
    <row r="77" spans="2:64" x14ac:dyDescent="0.3">
      <c r="B77" s="332"/>
      <c r="C77" s="332"/>
      <c r="D77" s="332"/>
      <c r="E77" s="301"/>
      <c r="F77" s="301"/>
      <c r="G77" s="301"/>
      <c r="H77" s="301"/>
      <c r="I77" s="301"/>
      <c r="J77" s="301"/>
      <c r="K77" s="301"/>
      <c r="L77" s="301"/>
      <c r="M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301"/>
      <c r="AS77" s="301"/>
      <c r="AT77" s="301"/>
      <c r="AU77" s="301"/>
      <c r="AV77" s="301"/>
      <c r="AW77" s="301"/>
      <c r="AX77" s="301"/>
      <c r="AY77" s="301"/>
      <c r="AZ77" s="301"/>
      <c r="BA77" s="301"/>
      <c r="BB77" s="301"/>
      <c r="BC77" s="301"/>
      <c r="BD77" s="301"/>
      <c r="BE77" s="301"/>
      <c r="BF77" s="301"/>
      <c r="BG77" s="301"/>
      <c r="BH77" s="301"/>
      <c r="BI77" s="301"/>
      <c r="BJ77" s="301"/>
      <c r="BK77" s="301"/>
      <c r="BL77" s="301"/>
    </row>
    <row r="78" spans="2:64" x14ac:dyDescent="0.3">
      <c r="B78" s="332"/>
      <c r="C78" s="332"/>
      <c r="D78" s="332"/>
      <c r="E78" s="301"/>
      <c r="F78" s="301"/>
      <c r="G78" s="301"/>
      <c r="H78" s="301"/>
      <c r="I78" s="301"/>
      <c r="J78" s="301"/>
      <c r="K78" s="301"/>
      <c r="L78" s="301"/>
      <c r="M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301"/>
      <c r="AS78" s="301"/>
      <c r="AT78" s="301"/>
      <c r="AU78" s="301"/>
      <c r="AV78" s="301"/>
      <c r="AW78" s="301"/>
      <c r="AX78" s="301"/>
      <c r="AY78" s="301"/>
      <c r="AZ78" s="301"/>
      <c r="BA78" s="301"/>
      <c r="BB78" s="301"/>
      <c r="BC78" s="301"/>
      <c r="BD78" s="301"/>
      <c r="BE78" s="301"/>
      <c r="BF78" s="301"/>
      <c r="BG78" s="301"/>
      <c r="BH78" s="301"/>
      <c r="BI78" s="301"/>
      <c r="BJ78" s="301"/>
      <c r="BK78" s="301"/>
      <c r="BL78" s="301"/>
    </row>
    <row r="79" spans="2:64" x14ac:dyDescent="0.3">
      <c r="B79" s="332"/>
      <c r="C79" s="332"/>
      <c r="D79" s="332"/>
      <c r="E79" s="301"/>
      <c r="F79" s="301"/>
      <c r="G79" s="301"/>
      <c r="H79" s="301"/>
      <c r="I79" s="301"/>
      <c r="J79" s="301"/>
      <c r="K79" s="301"/>
      <c r="L79" s="301"/>
      <c r="M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301"/>
      <c r="AS79" s="301"/>
      <c r="AT79" s="301"/>
      <c r="AU79" s="301"/>
      <c r="AV79" s="301"/>
      <c r="AW79" s="301"/>
      <c r="AX79" s="301"/>
      <c r="AY79" s="301"/>
      <c r="AZ79" s="301"/>
      <c r="BA79" s="301"/>
      <c r="BB79" s="301"/>
      <c r="BC79" s="301"/>
      <c r="BD79" s="301"/>
      <c r="BE79" s="301"/>
      <c r="BF79" s="301"/>
      <c r="BG79" s="301"/>
      <c r="BH79" s="301"/>
      <c r="BI79" s="301"/>
      <c r="BJ79" s="301"/>
      <c r="BK79" s="301"/>
      <c r="BL79" s="301"/>
    </row>
    <row r="80" spans="2:64" x14ac:dyDescent="0.3">
      <c r="B80" s="332"/>
      <c r="C80" s="332"/>
      <c r="D80" s="332"/>
      <c r="E80" s="301"/>
      <c r="F80" s="301"/>
      <c r="G80" s="301"/>
      <c r="H80" s="301"/>
      <c r="I80" s="301"/>
      <c r="J80" s="301"/>
      <c r="K80" s="301"/>
      <c r="L80" s="301"/>
      <c r="M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301"/>
      <c r="AS80" s="301"/>
      <c r="AT80" s="301"/>
      <c r="AU80" s="301"/>
      <c r="AV80" s="301"/>
      <c r="AW80" s="301"/>
      <c r="AX80" s="301"/>
      <c r="AY80" s="301"/>
      <c r="AZ80" s="301"/>
      <c r="BA80" s="301"/>
      <c r="BB80" s="301"/>
      <c r="BC80" s="301"/>
      <c r="BD80" s="301"/>
      <c r="BE80" s="301"/>
      <c r="BF80" s="301"/>
      <c r="BG80" s="301"/>
      <c r="BH80" s="301"/>
      <c r="BI80" s="301"/>
      <c r="BJ80" s="301"/>
      <c r="BK80" s="301"/>
      <c r="BL80" s="301"/>
    </row>
    <row r="81" spans="2:64" x14ac:dyDescent="0.3">
      <c r="B81" s="332"/>
      <c r="C81" s="332"/>
      <c r="D81" s="332"/>
      <c r="E81" s="301"/>
      <c r="F81" s="301"/>
      <c r="G81" s="301"/>
      <c r="H81" s="301"/>
      <c r="I81" s="301"/>
      <c r="J81" s="301"/>
      <c r="K81" s="301"/>
      <c r="L81" s="301"/>
      <c r="M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301"/>
      <c r="AS81" s="301"/>
      <c r="AT81" s="301"/>
      <c r="AU81" s="301"/>
      <c r="AV81" s="301"/>
      <c r="AW81" s="301"/>
      <c r="AX81" s="301"/>
      <c r="AY81" s="301"/>
      <c r="AZ81" s="301"/>
      <c r="BA81" s="301"/>
      <c r="BB81" s="301"/>
      <c r="BC81" s="301"/>
      <c r="BD81" s="301"/>
      <c r="BE81" s="301"/>
      <c r="BF81" s="301"/>
      <c r="BG81" s="301"/>
      <c r="BH81" s="301"/>
      <c r="BI81" s="301"/>
      <c r="BJ81" s="301"/>
      <c r="BK81" s="301"/>
      <c r="BL81" s="301"/>
    </row>
    <row r="82" spans="2:64" x14ac:dyDescent="0.3">
      <c r="B82" s="332"/>
      <c r="C82" s="332"/>
      <c r="D82" s="332"/>
      <c r="E82" s="301"/>
      <c r="F82" s="301"/>
      <c r="G82" s="301"/>
      <c r="H82" s="301"/>
      <c r="I82" s="301"/>
      <c r="J82" s="301"/>
      <c r="K82" s="301"/>
      <c r="L82" s="301"/>
      <c r="M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301"/>
      <c r="AS82" s="301"/>
      <c r="AT82" s="301"/>
      <c r="AU82" s="301"/>
      <c r="AV82" s="301"/>
      <c r="AW82" s="301"/>
      <c r="AX82" s="301"/>
      <c r="AY82" s="301"/>
      <c r="AZ82" s="301"/>
      <c r="BA82" s="301"/>
      <c r="BB82" s="301"/>
      <c r="BC82" s="301"/>
      <c r="BD82" s="301"/>
      <c r="BE82" s="301"/>
      <c r="BF82" s="301"/>
      <c r="BG82" s="301"/>
      <c r="BH82" s="301"/>
      <c r="BI82" s="301"/>
      <c r="BJ82" s="301"/>
      <c r="BK82" s="301"/>
      <c r="BL82" s="301"/>
    </row>
    <row r="83" spans="2:64" x14ac:dyDescent="0.3">
      <c r="B83" s="332"/>
      <c r="C83" s="332"/>
      <c r="D83" s="332"/>
      <c r="E83" s="301"/>
      <c r="F83" s="301"/>
      <c r="G83" s="301"/>
      <c r="H83" s="301"/>
      <c r="I83" s="301"/>
      <c r="J83" s="301"/>
      <c r="K83" s="301"/>
      <c r="L83" s="301"/>
      <c r="M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301"/>
      <c r="AS83" s="301"/>
      <c r="AT83" s="301"/>
      <c r="AU83" s="301"/>
      <c r="AV83" s="301"/>
      <c r="AW83" s="301"/>
      <c r="AX83" s="301"/>
      <c r="AY83" s="301"/>
      <c r="AZ83" s="301"/>
      <c r="BA83" s="301"/>
      <c r="BB83" s="301"/>
      <c r="BC83" s="301"/>
      <c r="BD83" s="301"/>
      <c r="BE83" s="301"/>
      <c r="BF83" s="301"/>
      <c r="BG83" s="301"/>
      <c r="BH83" s="301"/>
      <c r="BI83" s="301"/>
      <c r="BJ83" s="301"/>
      <c r="BK83" s="301"/>
      <c r="BL83" s="301"/>
    </row>
    <row r="84" spans="2:64" x14ac:dyDescent="0.3">
      <c r="B84" s="332"/>
      <c r="C84" s="332"/>
      <c r="D84" s="332"/>
      <c r="E84" s="301"/>
      <c r="F84" s="301"/>
      <c r="G84" s="301"/>
      <c r="H84" s="301"/>
      <c r="I84" s="301"/>
      <c r="J84" s="301"/>
      <c r="K84" s="301"/>
      <c r="L84" s="301"/>
      <c r="M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301"/>
      <c r="AS84" s="301"/>
      <c r="AT84" s="301"/>
      <c r="AU84" s="301"/>
      <c r="AV84" s="301"/>
      <c r="AW84" s="301"/>
      <c r="AX84" s="301"/>
      <c r="AY84" s="301"/>
      <c r="AZ84" s="301"/>
      <c r="BA84" s="301"/>
      <c r="BB84" s="301"/>
      <c r="BC84" s="301"/>
      <c r="BD84" s="301"/>
      <c r="BE84" s="301"/>
      <c r="BF84" s="301"/>
      <c r="BG84" s="301"/>
      <c r="BH84" s="301"/>
      <c r="BI84" s="301"/>
      <c r="BJ84" s="301"/>
      <c r="BK84" s="301"/>
      <c r="BL84" s="301"/>
    </row>
    <row r="85" spans="2:64" x14ac:dyDescent="0.3">
      <c r="B85" s="332"/>
      <c r="C85" s="332"/>
      <c r="D85" s="332"/>
      <c r="E85" s="301"/>
      <c r="F85" s="301"/>
      <c r="G85" s="301"/>
      <c r="H85" s="301"/>
      <c r="I85" s="301"/>
      <c r="J85" s="301"/>
      <c r="K85" s="301"/>
      <c r="L85" s="301"/>
      <c r="M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301"/>
      <c r="AS85" s="301"/>
      <c r="AT85" s="301"/>
      <c r="AU85" s="301"/>
      <c r="AV85" s="301"/>
      <c r="AW85" s="301"/>
      <c r="AX85" s="301"/>
      <c r="AY85" s="301"/>
      <c r="AZ85" s="301"/>
      <c r="BA85" s="301"/>
      <c r="BB85" s="301"/>
      <c r="BC85" s="301"/>
      <c r="BD85" s="301"/>
      <c r="BE85" s="301"/>
      <c r="BF85" s="301"/>
      <c r="BG85" s="301"/>
      <c r="BH85" s="301"/>
      <c r="BI85" s="301"/>
      <c r="BJ85" s="301"/>
      <c r="BK85" s="301"/>
      <c r="BL85" s="301"/>
    </row>
    <row r="86" spans="2:64" x14ac:dyDescent="0.3">
      <c r="B86" s="332"/>
      <c r="C86" s="332"/>
      <c r="D86" s="332"/>
      <c r="E86" s="301"/>
      <c r="F86" s="301"/>
      <c r="G86" s="301"/>
      <c r="H86" s="301"/>
      <c r="I86" s="301"/>
      <c r="J86" s="301"/>
      <c r="K86" s="301"/>
      <c r="L86" s="301"/>
      <c r="M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301"/>
      <c r="AS86" s="301"/>
      <c r="AT86" s="301"/>
      <c r="AU86" s="301"/>
      <c r="AV86" s="301"/>
      <c r="AW86" s="301"/>
      <c r="AX86" s="301"/>
      <c r="AY86" s="301"/>
      <c r="AZ86" s="301"/>
      <c r="BA86" s="301"/>
      <c r="BB86" s="301"/>
      <c r="BC86" s="301"/>
      <c r="BD86" s="301"/>
      <c r="BE86" s="301"/>
      <c r="BF86" s="301"/>
      <c r="BG86" s="301"/>
      <c r="BH86" s="301"/>
      <c r="BI86" s="301"/>
      <c r="BJ86" s="301"/>
      <c r="BK86" s="301"/>
      <c r="BL86" s="301"/>
    </row>
    <row r="87" spans="2:64" x14ac:dyDescent="0.3">
      <c r="B87" s="332"/>
      <c r="C87" s="332"/>
      <c r="D87" s="332"/>
      <c r="E87" s="301"/>
      <c r="F87" s="301"/>
      <c r="G87" s="301"/>
      <c r="H87" s="301"/>
      <c r="I87" s="301"/>
      <c r="J87" s="301"/>
      <c r="K87" s="301"/>
      <c r="L87" s="301"/>
      <c r="M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301"/>
      <c r="AS87" s="301"/>
      <c r="AT87" s="301"/>
      <c r="AU87" s="301"/>
      <c r="AV87" s="301"/>
      <c r="AW87" s="301"/>
      <c r="AX87" s="301"/>
      <c r="AY87" s="301"/>
      <c r="AZ87" s="301"/>
      <c r="BA87" s="301"/>
      <c r="BB87" s="301"/>
      <c r="BC87" s="301"/>
      <c r="BD87" s="301"/>
      <c r="BE87" s="301"/>
      <c r="BF87" s="301"/>
      <c r="BG87" s="301"/>
      <c r="BH87" s="301"/>
      <c r="BI87" s="301"/>
      <c r="BJ87" s="301"/>
      <c r="BK87" s="301"/>
      <c r="BL87" s="301"/>
    </row>
    <row r="88" spans="2:64" x14ac:dyDescent="0.3">
      <c r="B88" s="332"/>
      <c r="C88" s="332"/>
      <c r="D88" s="332"/>
      <c r="E88" s="301"/>
      <c r="F88" s="301"/>
      <c r="G88" s="301"/>
      <c r="H88" s="301"/>
      <c r="I88" s="301"/>
      <c r="J88" s="301"/>
      <c r="K88" s="301"/>
      <c r="L88" s="301"/>
      <c r="M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301"/>
      <c r="AS88" s="301"/>
      <c r="AT88" s="301"/>
      <c r="AU88" s="301"/>
      <c r="AV88" s="301"/>
      <c r="AW88" s="301"/>
      <c r="AX88" s="301"/>
      <c r="AY88" s="301"/>
      <c r="AZ88" s="301"/>
      <c r="BA88" s="301"/>
      <c r="BB88" s="301"/>
      <c r="BC88" s="301"/>
      <c r="BD88" s="301"/>
      <c r="BE88" s="301"/>
      <c r="BF88" s="301"/>
      <c r="BG88" s="301"/>
      <c r="BH88" s="301"/>
      <c r="BI88" s="301"/>
      <c r="BJ88" s="301"/>
      <c r="BK88" s="301"/>
      <c r="BL88" s="301"/>
    </row>
    <row r="89" spans="2:64" x14ac:dyDescent="0.3">
      <c r="B89" s="332"/>
      <c r="C89" s="332"/>
      <c r="D89" s="332"/>
      <c r="E89" s="301"/>
      <c r="F89" s="301"/>
      <c r="G89" s="301"/>
      <c r="H89" s="301"/>
      <c r="I89" s="301"/>
      <c r="J89" s="301"/>
      <c r="K89" s="301"/>
      <c r="L89" s="301"/>
      <c r="M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301"/>
      <c r="AS89" s="301"/>
      <c r="AT89" s="301"/>
      <c r="AU89" s="301"/>
      <c r="AV89" s="301"/>
      <c r="AW89" s="301"/>
      <c r="AX89" s="301"/>
      <c r="AY89" s="301"/>
      <c r="AZ89" s="301"/>
      <c r="BA89" s="301"/>
      <c r="BB89" s="301"/>
      <c r="BC89" s="301"/>
      <c r="BD89" s="301"/>
      <c r="BE89" s="301"/>
      <c r="BF89" s="301"/>
      <c r="BG89" s="301"/>
      <c r="BH89" s="301"/>
      <c r="BI89" s="301"/>
      <c r="BJ89" s="301"/>
      <c r="BK89" s="301"/>
      <c r="BL89" s="301"/>
    </row>
    <row r="90" spans="2:64" x14ac:dyDescent="0.3">
      <c r="B90" s="332"/>
      <c r="C90" s="332"/>
      <c r="D90" s="332"/>
      <c r="E90" s="301"/>
      <c r="F90" s="301"/>
      <c r="G90" s="301"/>
      <c r="H90" s="301"/>
      <c r="I90" s="301"/>
      <c r="J90" s="301"/>
      <c r="K90" s="301"/>
      <c r="L90" s="301"/>
      <c r="M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301"/>
      <c r="AS90" s="301"/>
      <c r="AT90" s="301"/>
      <c r="AU90" s="301"/>
      <c r="AV90" s="301"/>
      <c r="AW90" s="301"/>
      <c r="AX90" s="301"/>
      <c r="AY90" s="301"/>
      <c r="AZ90" s="301"/>
      <c r="BA90" s="301"/>
      <c r="BB90" s="301"/>
      <c r="BC90" s="301"/>
      <c r="BD90" s="301"/>
      <c r="BE90" s="301"/>
      <c r="BF90" s="301"/>
      <c r="BG90" s="301"/>
      <c r="BH90" s="301"/>
      <c r="BI90" s="301"/>
      <c r="BJ90" s="301"/>
      <c r="BK90" s="301"/>
      <c r="BL90" s="301"/>
    </row>
    <row r="91" spans="2:64" x14ac:dyDescent="0.3">
      <c r="B91" s="332"/>
      <c r="C91" s="332"/>
      <c r="D91" s="332"/>
      <c r="E91" s="301"/>
      <c r="F91" s="301"/>
      <c r="G91" s="301"/>
      <c r="H91" s="301"/>
      <c r="I91" s="301"/>
      <c r="J91" s="301"/>
      <c r="K91" s="301"/>
      <c r="L91" s="301"/>
      <c r="M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301"/>
      <c r="AS91" s="301"/>
      <c r="AT91" s="301"/>
      <c r="AU91" s="301"/>
      <c r="AV91" s="301"/>
      <c r="AW91" s="301"/>
      <c r="AX91" s="301"/>
      <c r="AY91" s="301"/>
      <c r="AZ91" s="301"/>
      <c r="BA91" s="301"/>
      <c r="BB91" s="301"/>
      <c r="BC91" s="301"/>
      <c r="BD91" s="301"/>
      <c r="BE91" s="301"/>
      <c r="BF91" s="301"/>
      <c r="BG91" s="301"/>
      <c r="BH91" s="301"/>
      <c r="BI91" s="301"/>
      <c r="BJ91" s="301"/>
      <c r="BK91" s="301"/>
      <c r="BL91" s="301"/>
    </row>
    <row r="92" spans="2:64" x14ac:dyDescent="0.3">
      <c r="B92" s="332"/>
      <c r="C92" s="332"/>
      <c r="D92" s="332"/>
      <c r="E92" s="301"/>
      <c r="F92" s="301"/>
      <c r="G92" s="301"/>
      <c r="H92" s="301"/>
      <c r="I92" s="301"/>
      <c r="J92" s="301"/>
      <c r="K92" s="301"/>
      <c r="L92" s="301"/>
      <c r="M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301"/>
      <c r="AS92" s="301"/>
      <c r="AT92" s="301"/>
      <c r="AU92" s="301"/>
      <c r="AV92" s="301"/>
      <c r="AW92" s="301"/>
      <c r="AX92" s="301"/>
      <c r="AY92" s="301"/>
      <c r="AZ92" s="301"/>
      <c r="BA92" s="301"/>
      <c r="BB92" s="301"/>
      <c r="BC92" s="301"/>
      <c r="BD92" s="301"/>
      <c r="BE92" s="301"/>
      <c r="BF92" s="301"/>
      <c r="BG92" s="301"/>
      <c r="BH92" s="301"/>
      <c r="BI92" s="301"/>
      <c r="BJ92" s="301"/>
      <c r="BK92" s="301"/>
      <c r="BL92" s="301"/>
    </row>
    <row r="93" spans="2:64" x14ac:dyDescent="0.3">
      <c r="B93" s="332"/>
      <c r="C93" s="332"/>
      <c r="D93" s="332"/>
      <c r="E93" s="301"/>
      <c r="F93" s="301"/>
      <c r="G93" s="301"/>
      <c r="H93" s="301"/>
      <c r="I93" s="301"/>
      <c r="J93" s="301"/>
      <c r="K93" s="301"/>
      <c r="L93" s="301"/>
      <c r="M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301"/>
      <c r="AS93" s="301"/>
      <c r="AT93" s="301"/>
      <c r="AU93" s="301"/>
      <c r="AV93" s="301"/>
      <c r="AW93" s="301"/>
      <c r="AX93" s="301"/>
      <c r="AY93" s="301"/>
      <c r="AZ93" s="301"/>
      <c r="BA93" s="301"/>
      <c r="BB93" s="301"/>
      <c r="BC93" s="301"/>
      <c r="BD93" s="301"/>
      <c r="BE93" s="301"/>
      <c r="BF93" s="301"/>
      <c r="BG93" s="301"/>
      <c r="BH93" s="301"/>
      <c r="BI93" s="301"/>
      <c r="BJ93" s="301"/>
      <c r="BK93" s="301"/>
      <c r="BL93" s="301"/>
    </row>
    <row r="94" spans="2:64" x14ac:dyDescent="0.3">
      <c r="B94" s="332"/>
      <c r="C94" s="332"/>
      <c r="D94" s="332"/>
      <c r="E94" s="301"/>
      <c r="F94" s="301"/>
      <c r="G94" s="301"/>
      <c r="H94" s="301"/>
      <c r="I94" s="301"/>
      <c r="J94" s="301"/>
      <c r="K94" s="301"/>
      <c r="L94" s="301"/>
      <c r="M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301"/>
      <c r="AS94" s="301"/>
      <c r="AT94" s="301"/>
      <c r="AU94" s="301"/>
      <c r="AV94" s="301"/>
      <c r="AW94" s="301"/>
      <c r="AX94" s="301"/>
      <c r="AY94" s="301"/>
      <c r="AZ94" s="301"/>
      <c r="BA94" s="301"/>
      <c r="BB94" s="301"/>
      <c r="BC94" s="301"/>
      <c r="BD94" s="301"/>
      <c r="BE94" s="301"/>
      <c r="BF94" s="301"/>
      <c r="BG94" s="301"/>
      <c r="BH94" s="301"/>
      <c r="BI94" s="301"/>
      <c r="BJ94" s="301"/>
      <c r="BK94" s="301"/>
      <c r="BL94" s="301"/>
    </row>
    <row r="95" spans="2:64" x14ac:dyDescent="0.3">
      <c r="B95" s="332"/>
      <c r="C95" s="332"/>
      <c r="D95" s="332"/>
      <c r="E95" s="301"/>
      <c r="F95" s="301"/>
      <c r="G95" s="301"/>
      <c r="H95" s="301"/>
      <c r="I95" s="301"/>
      <c r="J95" s="301"/>
      <c r="K95" s="301"/>
      <c r="L95" s="301"/>
      <c r="M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301"/>
      <c r="AS95" s="301"/>
      <c r="AT95" s="301"/>
      <c r="AU95" s="301"/>
      <c r="AV95" s="301"/>
      <c r="AW95" s="301"/>
      <c r="AX95" s="301"/>
      <c r="AY95" s="301"/>
      <c r="AZ95" s="301"/>
      <c r="BA95" s="301"/>
      <c r="BB95" s="301"/>
      <c r="BC95" s="301"/>
      <c r="BD95" s="301"/>
      <c r="BE95" s="301"/>
      <c r="BF95" s="301"/>
      <c r="BG95" s="301"/>
      <c r="BH95" s="301"/>
      <c r="BI95" s="301"/>
      <c r="BJ95" s="301"/>
      <c r="BK95" s="301"/>
      <c r="BL95" s="301"/>
    </row>
    <row r="96" spans="2:64" x14ac:dyDescent="0.3">
      <c r="B96" s="332"/>
      <c r="C96" s="332"/>
      <c r="D96" s="332"/>
      <c r="E96" s="301"/>
      <c r="F96" s="301"/>
      <c r="G96" s="301"/>
      <c r="H96" s="301"/>
      <c r="I96" s="301"/>
      <c r="J96" s="301"/>
      <c r="K96" s="301"/>
      <c r="L96" s="301"/>
      <c r="M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301"/>
      <c r="AS96" s="301"/>
      <c r="AT96" s="301"/>
      <c r="AU96" s="301"/>
      <c r="AV96" s="301"/>
      <c r="AW96" s="301"/>
      <c r="AX96" s="301"/>
      <c r="AY96" s="301"/>
      <c r="AZ96" s="301"/>
      <c r="BA96" s="301"/>
      <c r="BB96" s="301"/>
      <c r="BC96" s="301"/>
      <c r="BD96" s="301"/>
      <c r="BE96" s="301"/>
      <c r="BF96" s="301"/>
      <c r="BG96" s="301"/>
      <c r="BH96" s="301"/>
      <c r="BI96" s="301"/>
      <c r="BJ96" s="301"/>
      <c r="BK96" s="301"/>
      <c r="BL96" s="301"/>
    </row>
    <row r="97" spans="2:64" x14ac:dyDescent="0.3">
      <c r="B97" s="332"/>
      <c r="C97" s="332"/>
      <c r="D97" s="332"/>
      <c r="E97" s="301"/>
      <c r="F97" s="301"/>
      <c r="G97" s="301"/>
      <c r="H97" s="301"/>
      <c r="I97" s="301"/>
      <c r="J97" s="301"/>
      <c r="K97" s="301"/>
      <c r="L97" s="301"/>
      <c r="M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301"/>
      <c r="AS97" s="301"/>
      <c r="AT97" s="301"/>
      <c r="AU97" s="301"/>
      <c r="AV97" s="301"/>
      <c r="AW97" s="301"/>
      <c r="AX97" s="301"/>
      <c r="AY97" s="301"/>
      <c r="AZ97" s="301"/>
      <c r="BA97" s="301"/>
      <c r="BB97" s="301"/>
      <c r="BC97" s="301"/>
      <c r="BD97" s="301"/>
      <c r="BE97" s="301"/>
      <c r="BF97" s="301"/>
      <c r="BG97" s="301"/>
      <c r="BH97" s="301"/>
      <c r="BI97" s="301"/>
      <c r="BJ97" s="301"/>
      <c r="BK97" s="301"/>
      <c r="BL97" s="301"/>
    </row>
    <row r="98" spans="2:64" x14ac:dyDescent="0.3">
      <c r="B98" s="332"/>
      <c r="C98" s="332"/>
      <c r="D98" s="332"/>
      <c r="E98" s="301"/>
      <c r="F98" s="301"/>
      <c r="G98" s="301"/>
      <c r="H98" s="301"/>
      <c r="I98" s="301"/>
      <c r="J98" s="301"/>
      <c r="K98" s="301"/>
      <c r="L98" s="301"/>
      <c r="M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301"/>
      <c r="AS98" s="301"/>
      <c r="AT98" s="301"/>
      <c r="AU98" s="301"/>
      <c r="AV98" s="301"/>
      <c r="AW98" s="301"/>
      <c r="AX98" s="301"/>
      <c r="AY98" s="301"/>
      <c r="AZ98" s="301"/>
      <c r="BA98" s="301"/>
      <c r="BB98" s="301"/>
      <c r="BC98" s="301"/>
      <c r="BD98" s="301"/>
      <c r="BE98" s="301"/>
      <c r="BF98" s="301"/>
      <c r="BG98" s="301"/>
      <c r="BH98" s="301"/>
      <c r="BI98" s="301"/>
      <c r="BJ98" s="301"/>
      <c r="BK98" s="301"/>
      <c r="BL98" s="301"/>
    </row>
    <row r="99" spans="2:64" x14ac:dyDescent="0.3">
      <c r="B99" s="332"/>
      <c r="C99" s="332"/>
      <c r="D99" s="332"/>
      <c r="E99" s="301"/>
      <c r="F99" s="301"/>
      <c r="G99" s="301"/>
      <c r="H99" s="301"/>
      <c r="I99" s="301"/>
      <c r="J99" s="301"/>
      <c r="K99" s="301"/>
      <c r="L99" s="301"/>
      <c r="M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301"/>
      <c r="AS99" s="301"/>
      <c r="AT99" s="301"/>
      <c r="AU99" s="301"/>
      <c r="AV99" s="301"/>
      <c r="AW99" s="301"/>
      <c r="AX99" s="301"/>
      <c r="AY99" s="301"/>
      <c r="AZ99" s="301"/>
      <c r="BA99" s="301"/>
      <c r="BB99" s="301"/>
      <c r="BC99" s="301"/>
      <c r="BD99" s="301"/>
      <c r="BE99" s="301"/>
      <c r="BF99" s="301"/>
      <c r="BG99" s="301"/>
      <c r="BH99" s="301"/>
      <c r="BI99" s="301"/>
      <c r="BJ99" s="301"/>
      <c r="BK99" s="301"/>
      <c r="BL99" s="301"/>
    </row>
    <row r="100" spans="2:64" x14ac:dyDescent="0.3">
      <c r="B100" s="332"/>
      <c r="C100" s="332"/>
      <c r="D100" s="332"/>
      <c r="E100" s="301"/>
      <c r="F100" s="301"/>
      <c r="G100" s="301"/>
      <c r="H100" s="301"/>
      <c r="I100" s="301"/>
      <c r="J100" s="301"/>
      <c r="K100" s="301"/>
      <c r="L100" s="301"/>
      <c r="M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301"/>
      <c r="AS100" s="301"/>
      <c r="AT100" s="301"/>
      <c r="AU100" s="301"/>
      <c r="AV100" s="301"/>
      <c r="AW100" s="301"/>
      <c r="AX100" s="301"/>
      <c r="AY100" s="301"/>
      <c r="AZ100" s="301"/>
      <c r="BA100" s="301"/>
      <c r="BB100" s="301"/>
      <c r="BC100" s="301"/>
      <c r="BD100" s="301"/>
      <c r="BE100" s="301"/>
      <c r="BF100" s="301"/>
      <c r="BG100" s="301"/>
      <c r="BH100" s="301"/>
      <c r="BI100" s="301"/>
      <c r="BJ100" s="301"/>
      <c r="BK100" s="301"/>
      <c r="BL100" s="301"/>
    </row>
    <row r="101" spans="2:64" x14ac:dyDescent="0.3">
      <c r="B101" s="332"/>
      <c r="C101" s="332"/>
      <c r="D101" s="332"/>
      <c r="E101" s="301"/>
      <c r="F101" s="301"/>
      <c r="G101" s="301"/>
      <c r="H101" s="301"/>
      <c r="I101" s="301"/>
      <c r="J101" s="301"/>
      <c r="K101" s="301"/>
      <c r="L101" s="301"/>
      <c r="M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301"/>
      <c r="AS101" s="301"/>
      <c r="AT101" s="301"/>
      <c r="AU101" s="301"/>
      <c r="AV101" s="301"/>
      <c r="AW101" s="301"/>
      <c r="AX101" s="301"/>
      <c r="AY101" s="301"/>
      <c r="AZ101" s="301"/>
      <c r="BA101" s="301"/>
      <c r="BB101" s="301"/>
      <c r="BC101" s="301"/>
      <c r="BD101" s="301"/>
      <c r="BE101" s="301"/>
      <c r="BF101" s="301"/>
      <c r="BG101" s="301"/>
      <c r="BH101" s="301"/>
      <c r="BI101" s="301"/>
      <c r="BJ101" s="301"/>
      <c r="BK101" s="301"/>
      <c r="BL101" s="301"/>
    </row>
    <row r="102" spans="2:64" x14ac:dyDescent="0.3">
      <c r="B102" s="332"/>
      <c r="C102" s="332"/>
      <c r="D102" s="332"/>
      <c r="E102" s="301"/>
      <c r="F102" s="301"/>
      <c r="G102" s="301"/>
      <c r="H102" s="301"/>
      <c r="I102" s="301"/>
      <c r="J102" s="301"/>
      <c r="K102" s="301"/>
      <c r="L102" s="301"/>
      <c r="M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301"/>
      <c r="AS102" s="301"/>
      <c r="AT102" s="301"/>
      <c r="AU102" s="301"/>
      <c r="AV102" s="301"/>
      <c r="AW102" s="301"/>
      <c r="AX102" s="301"/>
      <c r="AY102" s="301"/>
      <c r="AZ102" s="301"/>
      <c r="BA102" s="301"/>
      <c r="BB102" s="301"/>
      <c r="BC102" s="301"/>
      <c r="BD102" s="301"/>
      <c r="BE102" s="301"/>
      <c r="BF102" s="301"/>
      <c r="BG102" s="301"/>
      <c r="BH102" s="301"/>
      <c r="BI102" s="301"/>
      <c r="BJ102" s="301"/>
      <c r="BK102" s="301"/>
      <c r="BL102" s="301"/>
    </row>
    <row r="103" spans="2:64" x14ac:dyDescent="0.3">
      <c r="B103" s="332"/>
      <c r="C103" s="332"/>
      <c r="D103" s="332"/>
      <c r="E103" s="301"/>
      <c r="F103" s="301"/>
      <c r="G103" s="301"/>
      <c r="H103" s="301"/>
      <c r="I103" s="301"/>
      <c r="J103" s="301"/>
      <c r="K103" s="301"/>
      <c r="L103" s="301"/>
      <c r="M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301"/>
      <c r="AS103" s="301"/>
      <c r="AT103" s="301"/>
      <c r="AU103" s="301"/>
      <c r="AV103" s="301"/>
      <c r="AW103" s="301"/>
      <c r="AX103" s="301"/>
      <c r="AY103" s="301"/>
      <c r="AZ103" s="301"/>
      <c r="BA103" s="301"/>
      <c r="BB103" s="301"/>
      <c r="BC103" s="301"/>
      <c r="BD103" s="301"/>
      <c r="BE103" s="301"/>
      <c r="BF103" s="301"/>
      <c r="BG103" s="301"/>
      <c r="BH103" s="301"/>
      <c r="BI103" s="301"/>
      <c r="BJ103" s="301"/>
      <c r="BK103" s="301"/>
      <c r="BL103" s="301"/>
    </row>
    <row r="104" spans="2:64" x14ac:dyDescent="0.3">
      <c r="B104" s="332"/>
      <c r="C104" s="332"/>
      <c r="D104" s="332"/>
      <c r="E104" s="301"/>
      <c r="F104" s="301"/>
      <c r="G104" s="301"/>
      <c r="H104" s="301"/>
      <c r="I104" s="301"/>
      <c r="J104" s="301"/>
      <c r="K104" s="301"/>
      <c r="L104" s="301"/>
      <c r="M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301"/>
      <c r="AS104" s="301"/>
      <c r="AT104" s="301"/>
      <c r="AU104" s="301"/>
      <c r="AV104" s="301"/>
      <c r="AW104" s="301"/>
      <c r="AX104" s="301"/>
      <c r="AY104" s="301"/>
      <c r="AZ104" s="301"/>
      <c r="BA104" s="301"/>
      <c r="BB104" s="301"/>
      <c r="BC104" s="301"/>
      <c r="BD104" s="301"/>
      <c r="BE104" s="301"/>
      <c r="BF104" s="301"/>
      <c r="BG104" s="301"/>
      <c r="BH104" s="301"/>
      <c r="BI104" s="301"/>
      <c r="BJ104" s="301"/>
      <c r="BK104" s="301"/>
      <c r="BL104" s="301"/>
    </row>
    <row r="105" spans="2:64" x14ac:dyDescent="0.3">
      <c r="B105" s="332"/>
      <c r="C105" s="332"/>
      <c r="D105" s="332"/>
      <c r="E105" s="301"/>
      <c r="F105" s="301"/>
      <c r="G105" s="301"/>
      <c r="H105" s="301"/>
      <c r="I105" s="301"/>
      <c r="J105" s="301"/>
      <c r="K105" s="301"/>
      <c r="L105" s="301"/>
      <c r="M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301"/>
      <c r="AS105" s="301"/>
      <c r="AT105" s="301"/>
      <c r="AU105" s="301"/>
      <c r="AV105" s="301"/>
      <c r="AW105" s="301"/>
      <c r="AX105" s="301"/>
      <c r="AY105" s="301"/>
      <c r="AZ105" s="301"/>
      <c r="BA105" s="301"/>
      <c r="BB105" s="301"/>
      <c r="BC105" s="301"/>
      <c r="BD105" s="301"/>
      <c r="BE105" s="301"/>
      <c r="BF105" s="301"/>
      <c r="BG105" s="301"/>
      <c r="BH105" s="301"/>
      <c r="BI105" s="301"/>
      <c r="BJ105" s="301"/>
      <c r="BK105" s="301"/>
      <c r="BL105" s="301"/>
    </row>
    <row r="106" spans="2:64" x14ac:dyDescent="0.3">
      <c r="B106" s="332"/>
      <c r="C106" s="332"/>
      <c r="D106" s="332"/>
      <c r="E106" s="301"/>
      <c r="F106" s="301"/>
      <c r="G106" s="301"/>
      <c r="H106" s="301"/>
      <c r="I106" s="301"/>
      <c r="J106" s="301"/>
      <c r="K106" s="301"/>
      <c r="L106" s="301"/>
      <c r="M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301"/>
      <c r="AS106" s="301"/>
      <c r="AT106" s="301"/>
      <c r="AU106" s="301"/>
      <c r="AV106" s="301"/>
      <c r="AW106" s="301"/>
      <c r="AX106" s="301"/>
      <c r="AY106" s="301"/>
      <c r="AZ106" s="301"/>
      <c r="BA106" s="301"/>
      <c r="BB106" s="301"/>
      <c r="BC106" s="301"/>
      <c r="BD106" s="301"/>
      <c r="BE106" s="301"/>
      <c r="BF106" s="301"/>
      <c r="BG106" s="301"/>
      <c r="BH106" s="301"/>
      <c r="BI106" s="301"/>
      <c r="BJ106" s="301"/>
      <c r="BK106" s="301"/>
      <c r="BL106" s="301"/>
    </row>
    <row r="107" spans="2:64" x14ac:dyDescent="0.3">
      <c r="B107" s="332"/>
      <c r="C107" s="332"/>
      <c r="D107" s="332"/>
      <c r="E107" s="301"/>
      <c r="F107" s="301"/>
      <c r="G107" s="301"/>
      <c r="H107" s="301"/>
      <c r="I107" s="301"/>
      <c r="J107" s="301"/>
      <c r="K107" s="301"/>
      <c r="L107" s="301"/>
      <c r="M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301"/>
      <c r="AS107" s="301"/>
      <c r="AT107" s="301"/>
      <c r="AU107" s="301"/>
      <c r="AV107" s="301"/>
      <c r="AW107" s="301"/>
      <c r="AX107" s="301"/>
      <c r="AY107" s="301"/>
      <c r="AZ107" s="301"/>
      <c r="BA107" s="301"/>
      <c r="BB107" s="301"/>
      <c r="BC107" s="301"/>
      <c r="BD107" s="301"/>
      <c r="BE107" s="301"/>
      <c r="BF107" s="301"/>
      <c r="BG107" s="301"/>
      <c r="BH107" s="301"/>
      <c r="BI107" s="301"/>
      <c r="BJ107" s="301"/>
      <c r="BK107" s="301"/>
      <c r="BL107" s="301"/>
    </row>
    <row r="108" spans="2:64" x14ac:dyDescent="0.3">
      <c r="B108" s="332"/>
      <c r="C108" s="332"/>
      <c r="D108" s="332"/>
      <c r="E108" s="301"/>
      <c r="F108" s="301"/>
      <c r="G108" s="301"/>
      <c r="H108" s="301"/>
      <c r="I108" s="301"/>
      <c r="J108" s="301"/>
      <c r="K108" s="301"/>
      <c r="L108" s="301"/>
      <c r="M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301"/>
      <c r="AS108" s="301"/>
      <c r="AT108" s="301"/>
      <c r="AU108" s="301"/>
      <c r="AV108" s="301"/>
      <c r="AW108" s="301"/>
      <c r="AX108" s="301"/>
      <c r="AY108" s="301"/>
      <c r="AZ108" s="301"/>
      <c r="BA108" s="301"/>
      <c r="BB108" s="301"/>
      <c r="BC108" s="301"/>
      <c r="BD108" s="301"/>
      <c r="BE108" s="301"/>
      <c r="BF108" s="301"/>
      <c r="BG108" s="301"/>
      <c r="BH108" s="301"/>
      <c r="BI108" s="301"/>
      <c r="BJ108" s="301"/>
      <c r="BK108" s="301"/>
      <c r="BL108" s="301"/>
    </row>
    <row r="109" spans="2:64" x14ac:dyDescent="0.3">
      <c r="B109" s="332"/>
      <c r="C109" s="332"/>
      <c r="D109" s="332"/>
      <c r="E109" s="301"/>
      <c r="F109" s="301"/>
      <c r="G109" s="301"/>
      <c r="H109" s="301"/>
      <c r="I109" s="301"/>
      <c r="J109" s="301"/>
      <c r="K109" s="301"/>
      <c r="L109" s="301"/>
      <c r="M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301"/>
      <c r="AS109" s="301"/>
      <c r="AT109" s="301"/>
      <c r="AU109" s="301"/>
      <c r="AV109" s="301"/>
      <c r="AW109" s="301"/>
      <c r="AX109" s="301"/>
      <c r="AY109" s="301"/>
      <c r="AZ109" s="301"/>
      <c r="BA109" s="301"/>
      <c r="BB109" s="301"/>
      <c r="BC109" s="301"/>
      <c r="BD109" s="301"/>
      <c r="BE109" s="301"/>
      <c r="BF109" s="301"/>
      <c r="BG109" s="301"/>
      <c r="BH109" s="301"/>
      <c r="BI109" s="301"/>
      <c r="BJ109" s="301"/>
      <c r="BK109" s="301"/>
      <c r="BL109" s="301"/>
    </row>
    <row r="110" spans="2:64" x14ac:dyDescent="0.3">
      <c r="B110" s="332"/>
      <c r="C110" s="332"/>
      <c r="D110" s="332"/>
      <c r="E110" s="301"/>
      <c r="F110" s="301"/>
      <c r="G110" s="301"/>
      <c r="H110" s="301"/>
      <c r="I110" s="301"/>
      <c r="J110" s="301"/>
      <c r="K110" s="301"/>
      <c r="L110" s="301"/>
      <c r="M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301"/>
      <c r="AS110" s="301"/>
      <c r="AT110" s="301"/>
      <c r="AU110" s="301"/>
      <c r="AV110" s="301"/>
      <c r="AW110" s="301"/>
      <c r="AX110" s="301"/>
      <c r="AY110" s="301"/>
      <c r="AZ110" s="301"/>
      <c r="BA110" s="301"/>
      <c r="BB110" s="301"/>
      <c r="BC110" s="301"/>
      <c r="BD110" s="301"/>
      <c r="BE110" s="301"/>
      <c r="BF110" s="301"/>
      <c r="BG110" s="301"/>
      <c r="BH110" s="301"/>
      <c r="BI110" s="301"/>
      <c r="BJ110" s="301"/>
      <c r="BK110" s="301"/>
      <c r="BL110" s="301"/>
    </row>
    <row r="111" spans="2:64" x14ac:dyDescent="0.3">
      <c r="B111" s="332"/>
      <c r="C111" s="332"/>
      <c r="D111" s="332"/>
      <c r="E111" s="301"/>
      <c r="F111" s="301"/>
      <c r="G111" s="301"/>
      <c r="H111" s="301"/>
      <c r="I111" s="301"/>
      <c r="J111" s="301"/>
      <c r="K111" s="301"/>
      <c r="L111" s="301"/>
      <c r="M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301"/>
      <c r="AS111" s="301"/>
      <c r="AT111" s="301"/>
      <c r="AU111" s="301"/>
      <c r="AV111" s="301"/>
      <c r="AW111" s="301"/>
      <c r="AX111" s="301"/>
      <c r="AY111" s="301"/>
      <c r="AZ111" s="301"/>
      <c r="BA111" s="301"/>
      <c r="BB111" s="301"/>
      <c r="BC111" s="301"/>
      <c r="BD111" s="301"/>
      <c r="BE111" s="301"/>
      <c r="BF111" s="301"/>
      <c r="BG111" s="301"/>
      <c r="BH111" s="301"/>
      <c r="BI111" s="301"/>
      <c r="BJ111" s="301"/>
      <c r="BK111" s="301"/>
      <c r="BL111" s="301"/>
    </row>
    <row r="112" spans="2:64" x14ac:dyDescent="0.3">
      <c r="B112" s="332"/>
      <c r="C112" s="332"/>
      <c r="D112" s="332"/>
      <c r="E112" s="301"/>
      <c r="F112" s="301"/>
      <c r="G112" s="301"/>
      <c r="H112" s="301"/>
      <c r="I112" s="301"/>
      <c r="J112" s="301"/>
      <c r="K112" s="301"/>
      <c r="L112" s="301"/>
      <c r="M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301"/>
      <c r="AS112" s="301"/>
      <c r="AT112" s="301"/>
      <c r="AU112" s="301"/>
      <c r="AV112" s="301"/>
      <c r="AW112" s="301"/>
      <c r="AX112" s="301"/>
      <c r="AY112" s="301"/>
      <c r="AZ112" s="301"/>
      <c r="BA112" s="301"/>
      <c r="BB112" s="301"/>
      <c r="BC112" s="301"/>
      <c r="BD112" s="301"/>
      <c r="BE112" s="301"/>
      <c r="BF112" s="301"/>
      <c r="BG112" s="301"/>
      <c r="BH112" s="301"/>
      <c r="BI112" s="301"/>
      <c r="BJ112" s="301"/>
      <c r="BK112" s="301"/>
      <c r="BL112" s="301"/>
    </row>
    <row r="113" spans="2:64" x14ac:dyDescent="0.3">
      <c r="B113" s="332"/>
      <c r="C113" s="332"/>
      <c r="D113" s="332"/>
      <c r="E113" s="301"/>
      <c r="F113" s="301"/>
      <c r="G113" s="301"/>
      <c r="H113" s="301"/>
      <c r="I113" s="301"/>
      <c r="J113" s="301"/>
      <c r="K113" s="301"/>
      <c r="L113" s="301"/>
      <c r="M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301"/>
      <c r="AS113" s="301"/>
      <c r="AT113" s="301"/>
      <c r="AU113" s="301"/>
      <c r="AV113" s="301"/>
      <c r="AW113" s="301"/>
      <c r="AX113" s="301"/>
      <c r="AY113" s="301"/>
      <c r="AZ113" s="301"/>
      <c r="BA113" s="301"/>
      <c r="BB113" s="301"/>
      <c r="BC113" s="301"/>
      <c r="BD113" s="301"/>
      <c r="BE113" s="301"/>
      <c r="BF113" s="301"/>
      <c r="BG113" s="301"/>
      <c r="BH113" s="301"/>
      <c r="BI113" s="301"/>
      <c r="BJ113" s="301"/>
      <c r="BK113" s="301"/>
      <c r="BL113" s="301"/>
    </row>
    <row r="114" spans="2:64" x14ac:dyDescent="0.3">
      <c r="B114" s="332"/>
      <c r="C114" s="332"/>
      <c r="D114" s="332"/>
      <c r="E114" s="301"/>
      <c r="F114" s="301"/>
      <c r="G114" s="301"/>
      <c r="H114" s="301"/>
      <c r="I114" s="301"/>
      <c r="J114" s="301"/>
      <c r="K114" s="301"/>
      <c r="L114" s="301"/>
      <c r="M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301"/>
      <c r="AS114" s="301"/>
      <c r="AT114" s="301"/>
      <c r="AU114" s="301"/>
      <c r="AV114" s="301"/>
      <c r="AW114" s="301"/>
      <c r="AX114" s="301"/>
      <c r="AY114" s="301"/>
      <c r="AZ114" s="301"/>
      <c r="BA114" s="301"/>
      <c r="BB114" s="301"/>
      <c r="BC114" s="301"/>
      <c r="BD114" s="301"/>
      <c r="BE114" s="301"/>
      <c r="BF114" s="301"/>
      <c r="BG114" s="301"/>
      <c r="BH114" s="301"/>
      <c r="BI114" s="301"/>
      <c r="BJ114" s="301"/>
      <c r="BK114" s="301"/>
      <c r="BL114" s="301"/>
    </row>
    <row r="115" spans="2:64" x14ac:dyDescent="0.3">
      <c r="B115" s="332"/>
      <c r="C115" s="332"/>
      <c r="D115" s="332"/>
      <c r="E115" s="301"/>
      <c r="F115" s="301"/>
      <c r="G115" s="301"/>
      <c r="H115" s="301"/>
      <c r="I115" s="301"/>
      <c r="J115" s="301"/>
      <c r="K115" s="301"/>
      <c r="L115" s="301"/>
      <c r="M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301"/>
      <c r="AS115" s="301"/>
      <c r="AT115" s="301"/>
      <c r="AU115" s="301"/>
      <c r="AV115" s="301"/>
      <c r="AW115" s="301"/>
      <c r="AX115" s="301"/>
      <c r="AY115" s="301"/>
      <c r="AZ115" s="301"/>
      <c r="BA115" s="301"/>
      <c r="BB115" s="301"/>
      <c r="BC115" s="301"/>
      <c r="BD115" s="301"/>
      <c r="BE115" s="301"/>
      <c r="BF115" s="301"/>
      <c r="BG115" s="301"/>
      <c r="BH115" s="301"/>
      <c r="BI115" s="301"/>
      <c r="BJ115" s="301"/>
      <c r="BK115" s="301"/>
      <c r="BL115" s="301"/>
    </row>
    <row r="116" spans="2:64" x14ac:dyDescent="0.3">
      <c r="B116" s="332"/>
      <c r="C116" s="332"/>
      <c r="D116" s="332"/>
      <c r="E116" s="301"/>
      <c r="F116" s="301"/>
      <c r="G116" s="301"/>
      <c r="H116" s="301"/>
      <c r="I116" s="301"/>
      <c r="J116" s="301"/>
      <c r="K116" s="301"/>
      <c r="L116" s="301"/>
      <c r="M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301"/>
      <c r="AS116" s="301"/>
      <c r="AT116" s="301"/>
      <c r="AU116" s="301"/>
      <c r="AV116" s="301"/>
      <c r="AW116" s="301"/>
      <c r="AX116" s="301"/>
      <c r="AY116" s="301"/>
      <c r="AZ116" s="301"/>
      <c r="BA116" s="301"/>
      <c r="BB116" s="301"/>
      <c r="BC116" s="301"/>
      <c r="BD116" s="301"/>
      <c r="BE116" s="301"/>
      <c r="BF116" s="301"/>
      <c r="BG116" s="301"/>
      <c r="BH116" s="301"/>
      <c r="BI116" s="301"/>
      <c r="BJ116" s="301"/>
      <c r="BK116" s="301"/>
      <c r="BL116" s="301"/>
    </row>
    <row r="117" spans="2:64" x14ac:dyDescent="0.3">
      <c r="B117" s="332"/>
      <c r="C117" s="332"/>
      <c r="D117" s="332"/>
      <c r="E117" s="301"/>
      <c r="F117" s="301"/>
      <c r="G117" s="301"/>
      <c r="H117" s="301"/>
      <c r="I117" s="301"/>
      <c r="J117" s="301"/>
      <c r="K117" s="301"/>
      <c r="L117" s="301"/>
      <c r="M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301"/>
      <c r="AS117" s="301"/>
      <c r="AT117" s="301"/>
      <c r="AU117" s="301"/>
      <c r="AV117" s="301"/>
      <c r="AW117" s="301"/>
      <c r="AX117" s="301"/>
      <c r="AY117" s="301"/>
      <c r="AZ117" s="301"/>
      <c r="BA117" s="301"/>
      <c r="BB117" s="301"/>
      <c r="BC117" s="301"/>
      <c r="BD117" s="301"/>
      <c r="BE117" s="301"/>
      <c r="BF117" s="301"/>
      <c r="BG117" s="301"/>
      <c r="BH117" s="301"/>
      <c r="BI117" s="301"/>
      <c r="BJ117" s="301"/>
      <c r="BK117" s="301"/>
      <c r="BL117" s="301"/>
    </row>
    <row r="118" spans="2:64" x14ac:dyDescent="0.3">
      <c r="E118" s="301"/>
      <c r="F118" s="301"/>
      <c r="G118" s="301"/>
      <c r="H118" s="301"/>
      <c r="I118" s="301"/>
      <c r="J118" s="301"/>
      <c r="K118" s="301"/>
      <c r="L118" s="301"/>
      <c r="M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301"/>
      <c r="AS118" s="301"/>
      <c r="AT118" s="301"/>
      <c r="AU118" s="301"/>
      <c r="AV118" s="301"/>
      <c r="AW118" s="301"/>
      <c r="AX118" s="301"/>
      <c r="AY118" s="301"/>
      <c r="AZ118" s="301"/>
      <c r="BA118" s="301"/>
      <c r="BB118" s="301"/>
      <c r="BC118" s="301"/>
      <c r="BD118" s="301"/>
      <c r="BE118" s="301"/>
      <c r="BF118" s="301"/>
      <c r="BG118" s="301"/>
      <c r="BH118" s="301"/>
      <c r="BI118" s="301"/>
      <c r="BJ118" s="301"/>
      <c r="BK118" s="301"/>
      <c r="BL118" s="301"/>
    </row>
    <row r="119" spans="2:64" x14ac:dyDescent="0.3">
      <c r="E119" s="301"/>
      <c r="F119" s="301"/>
      <c r="G119" s="301"/>
      <c r="H119" s="301"/>
      <c r="I119" s="301"/>
      <c r="J119" s="301"/>
      <c r="K119" s="301"/>
      <c r="L119" s="301"/>
      <c r="M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301"/>
      <c r="AS119" s="301"/>
      <c r="AT119" s="301"/>
      <c r="AU119" s="301"/>
      <c r="AV119" s="301"/>
      <c r="AW119" s="301"/>
      <c r="AX119" s="301"/>
      <c r="AY119" s="301"/>
      <c r="AZ119" s="301"/>
      <c r="BA119" s="301"/>
      <c r="BB119" s="301"/>
      <c r="BC119" s="301"/>
      <c r="BD119" s="301"/>
      <c r="BE119" s="301"/>
      <c r="BF119" s="301"/>
      <c r="BG119" s="301"/>
      <c r="BH119" s="301"/>
      <c r="BI119" s="301"/>
      <c r="BJ119" s="301"/>
      <c r="BK119" s="301"/>
      <c r="BL119" s="301"/>
    </row>
    <row r="120" spans="2:64" x14ac:dyDescent="0.3">
      <c r="E120" s="301"/>
      <c r="F120" s="301"/>
      <c r="G120" s="301"/>
      <c r="H120" s="301"/>
      <c r="I120" s="301"/>
      <c r="J120" s="301"/>
      <c r="K120" s="301"/>
      <c r="L120" s="301"/>
      <c r="M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301"/>
      <c r="AS120" s="301"/>
      <c r="AT120" s="301"/>
      <c r="AU120" s="301"/>
      <c r="AV120" s="301"/>
      <c r="AW120" s="301"/>
      <c r="AX120" s="301"/>
      <c r="AY120" s="301"/>
      <c r="AZ120" s="301"/>
      <c r="BA120" s="301"/>
      <c r="BB120" s="301"/>
      <c r="BC120" s="301"/>
      <c r="BD120" s="301"/>
      <c r="BE120" s="301"/>
      <c r="BF120" s="301"/>
      <c r="BG120" s="301"/>
      <c r="BH120" s="301"/>
      <c r="BI120" s="301"/>
      <c r="BJ120" s="301"/>
      <c r="BK120" s="301"/>
      <c r="BL120" s="301"/>
    </row>
    <row r="121" spans="2:64" x14ac:dyDescent="0.3">
      <c r="E121" s="301"/>
      <c r="F121" s="301"/>
      <c r="G121" s="301"/>
      <c r="H121" s="301"/>
      <c r="I121" s="301"/>
      <c r="J121" s="301"/>
      <c r="K121" s="301"/>
      <c r="L121" s="301"/>
      <c r="M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301"/>
      <c r="AS121" s="301"/>
      <c r="AT121" s="301"/>
      <c r="AU121" s="301"/>
      <c r="AV121" s="301"/>
      <c r="AW121" s="301"/>
      <c r="AX121" s="301"/>
      <c r="AY121" s="301"/>
      <c r="AZ121" s="301"/>
      <c r="BA121" s="301"/>
      <c r="BB121" s="301"/>
      <c r="BC121" s="301"/>
      <c r="BD121" s="301"/>
      <c r="BE121" s="301"/>
      <c r="BF121" s="301"/>
      <c r="BG121" s="301"/>
      <c r="BH121" s="301"/>
      <c r="BI121" s="301"/>
      <c r="BJ121" s="301"/>
      <c r="BK121" s="301"/>
      <c r="BL121" s="301"/>
    </row>
    <row r="122" spans="2:64" x14ac:dyDescent="0.3">
      <c r="E122" s="301"/>
      <c r="F122" s="301"/>
      <c r="G122" s="301"/>
      <c r="H122" s="301"/>
      <c r="I122" s="301"/>
      <c r="J122" s="301"/>
      <c r="K122" s="301"/>
      <c r="L122" s="301"/>
      <c r="M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301"/>
      <c r="AS122" s="301"/>
      <c r="AT122" s="301"/>
      <c r="AU122" s="301"/>
      <c r="AV122" s="301"/>
      <c r="AW122" s="301"/>
      <c r="AX122" s="301"/>
      <c r="AY122" s="301"/>
      <c r="AZ122" s="301"/>
      <c r="BA122" s="301"/>
      <c r="BB122" s="301"/>
      <c r="BC122" s="301"/>
      <c r="BD122" s="301"/>
      <c r="BE122" s="301"/>
      <c r="BF122" s="301"/>
      <c r="BG122" s="301"/>
      <c r="BH122" s="301"/>
      <c r="BI122" s="301"/>
      <c r="BJ122" s="301"/>
      <c r="BK122" s="301"/>
      <c r="BL122" s="301"/>
    </row>
    <row r="123" spans="2:64" x14ac:dyDescent="0.3">
      <c r="E123" s="301"/>
      <c r="F123" s="301"/>
      <c r="G123" s="301"/>
      <c r="H123" s="301"/>
      <c r="I123" s="301"/>
      <c r="J123" s="301"/>
      <c r="K123" s="301"/>
      <c r="L123" s="301"/>
      <c r="M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301"/>
      <c r="AS123" s="301"/>
      <c r="AT123" s="301"/>
      <c r="AU123" s="301"/>
      <c r="AV123" s="301"/>
      <c r="AW123" s="301"/>
      <c r="AX123" s="301"/>
      <c r="AY123" s="301"/>
      <c r="AZ123" s="301"/>
      <c r="BA123" s="301"/>
      <c r="BB123" s="301"/>
      <c r="BC123" s="301"/>
      <c r="BD123" s="301"/>
      <c r="BE123" s="301"/>
      <c r="BF123" s="301"/>
      <c r="BG123" s="301"/>
      <c r="BH123" s="301"/>
      <c r="BI123" s="301"/>
      <c r="BJ123" s="301"/>
      <c r="BK123" s="301"/>
      <c r="BL123" s="301"/>
    </row>
    <row r="124" spans="2:64" x14ac:dyDescent="0.3">
      <c r="E124" s="301"/>
      <c r="F124" s="301"/>
      <c r="G124" s="301"/>
      <c r="H124" s="301"/>
      <c r="I124" s="301"/>
      <c r="J124" s="301"/>
      <c r="K124" s="301"/>
      <c r="L124" s="301"/>
      <c r="M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301"/>
      <c r="AS124" s="301"/>
      <c r="AT124" s="301"/>
      <c r="AU124" s="301"/>
      <c r="AV124" s="301"/>
      <c r="AW124" s="301"/>
      <c r="AX124" s="301"/>
      <c r="AY124" s="301"/>
      <c r="AZ124" s="301"/>
      <c r="BA124" s="301"/>
      <c r="BB124" s="301"/>
      <c r="BC124" s="301"/>
      <c r="BD124" s="301"/>
      <c r="BE124" s="301"/>
      <c r="BF124" s="301"/>
      <c r="BG124" s="301"/>
      <c r="BH124" s="301"/>
      <c r="BI124" s="301"/>
      <c r="BJ124" s="301"/>
      <c r="BK124" s="301"/>
      <c r="BL124" s="301"/>
    </row>
    <row r="125" spans="2:64" x14ac:dyDescent="0.3">
      <c r="E125" s="301"/>
      <c r="F125" s="301"/>
      <c r="G125" s="301"/>
      <c r="H125" s="301"/>
      <c r="I125" s="301"/>
      <c r="J125" s="301"/>
      <c r="K125" s="301"/>
      <c r="L125" s="301"/>
      <c r="M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301"/>
      <c r="AS125" s="301"/>
      <c r="AT125" s="301"/>
      <c r="AU125" s="301"/>
      <c r="AV125" s="301"/>
      <c r="AW125" s="301"/>
      <c r="AX125" s="301"/>
      <c r="AY125" s="301"/>
      <c r="AZ125" s="301"/>
      <c r="BA125" s="301"/>
      <c r="BB125" s="301"/>
      <c r="BC125" s="301"/>
      <c r="BD125" s="301"/>
      <c r="BE125" s="301"/>
      <c r="BF125" s="301"/>
      <c r="BG125" s="301"/>
      <c r="BH125" s="301"/>
      <c r="BI125" s="301"/>
      <c r="BJ125" s="301"/>
      <c r="BK125" s="301"/>
      <c r="BL125" s="301"/>
    </row>
    <row r="126" spans="2:64" x14ac:dyDescent="0.3">
      <c r="E126" s="301"/>
      <c r="F126" s="301"/>
      <c r="G126" s="301"/>
      <c r="H126" s="301"/>
      <c r="I126" s="301"/>
      <c r="J126" s="301"/>
      <c r="K126" s="301"/>
      <c r="L126" s="301"/>
      <c r="M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301"/>
      <c r="AS126" s="301"/>
      <c r="AT126" s="301"/>
      <c r="AU126" s="301"/>
      <c r="AV126" s="301"/>
      <c r="AW126" s="301"/>
      <c r="AX126" s="301"/>
      <c r="AY126" s="301"/>
      <c r="AZ126" s="301"/>
      <c r="BA126" s="301"/>
      <c r="BB126" s="301"/>
      <c r="BC126" s="301"/>
      <c r="BD126" s="301"/>
      <c r="BE126" s="301"/>
      <c r="BF126" s="301"/>
      <c r="BG126" s="301"/>
      <c r="BH126" s="301"/>
      <c r="BI126" s="301"/>
      <c r="BJ126" s="301"/>
      <c r="BK126" s="301"/>
      <c r="BL126" s="301"/>
    </row>
    <row r="127" spans="2:64" x14ac:dyDescent="0.3">
      <c r="E127" s="301"/>
      <c r="F127" s="301"/>
      <c r="G127" s="301"/>
      <c r="H127" s="301"/>
      <c r="I127" s="301"/>
      <c r="J127" s="301"/>
      <c r="K127" s="301"/>
      <c r="L127" s="301"/>
      <c r="M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301"/>
      <c r="AS127" s="301"/>
      <c r="AT127" s="301"/>
      <c r="AU127" s="301"/>
      <c r="AV127" s="301"/>
      <c r="AW127" s="301"/>
      <c r="AX127" s="301"/>
      <c r="AY127" s="301"/>
      <c r="AZ127" s="301"/>
      <c r="BA127" s="301"/>
      <c r="BB127" s="301"/>
      <c r="BC127" s="301"/>
      <c r="BD127" s="301"/>
      <c r="BE127" s="301"/>
      <c r="BF127" s="301"/>
      <c r="BG127" s="301"/>
      <c r="BH127" s="301"/>
      <c r="BI127" s="301"/>
      <c r="BJ127" s="301"/>
      <c r="BK127" s="301"/>
      <c r="BL127" s="301"/>
    </row>
    <row r="128" spans="2:64" x14ac:dyDescent="0.3">
      <c r="E128" s="301"/>
      <c r="F128" s="301"/>
      <c r="G128" s="301"/>
      <c r="H128" s="301"/>
      <c r="I128" s="301"/>
      <c r="J128" s="301"/>
      <c r="K128" s="301"/>
      <c r="L128" s="301"/>
      <c r="M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301"/>
      <c r="AS128" s="301"/>
      <c r="AT128" s="301"/>
      <c r="AU128" s="301"/>
      <c r="AV128" s="301"/>
      <c r="AW128" s="301"/>
      <c r="AX128" s="301"/>
      <c r="AY128" s="301"/>
      <c r="AZ128" s="301"/>
      <c r="BA128" s="301"/>
      <c r="BB128" s="301"/>
      <c r="BC128" s="301"/>
      <c r="BD128" s="301"/>
      <c r="BE128" s="301"/>
      <c r="BF128" s="301"/>
      <c r="BG128" s="301"/>
      <c r="BH128" s="301"/>
      <c r="BI128" s="301"/>
      <c r="BJ128" s="301"/>
      <c r="BK128" s="301"/>
      <c r="BL128" s="301"/>
    </row>
    <row r="129" spans="5:64" x14ac:dyDescent="0.3">
      <c r="E129" s="301"/>
      <c r="F129" s="301"/>
      <c r="G129" s="301"/>
      <c r="H129" s="301"/>
      <c r="I129" s="301"/>
      <c r="J129" s="301"/>
      <c r="K129" s="301"/>
      <c r="L129" s="301"/>
      <c r="M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301"/>
      <c r="AS129" s="301"/>
      <c r="AT129" s="301"/>
      <c r="AU129" s="301"/>
      <c r="AV129" s="301"/>
      <c r="AW129" s="301"/>
      <c r="AX129" s="301"/>
      <c r="AY129" s="301"/>
      <c r="AZ129" s="301"/>
      <c r="BA129" s="301"/>
      <c r="BB129" s="301"/>
      <c r="BC129" s="301"/>
      <c r="BD129" s="301"/>
      <c r="BE129" s="301"/>
      <c r="BF129" s="301"/>
      <c r="BG129" s="301"/>
      <c r="BH129" s="301"/>
      <c r="BI129" s="301"/>
      <c r="BJ129" s="301"/>
      <c r="BK129" s="301"/>
      <c r="BL129" s="301"/>
    </row>
    <row r="130" spans="5:64" x14ac:dyDescent="0.3">
      <c r="E130" s="301"/>
      <c r="F130" s="301"/>
      <c r="G130" s="301"/>
      <c r="H130" s="301"/>
      <c r="I130" s="301"/>
      <c r="J130" s="301"/>
      <c r="K130" s="301"/>
      <c r="L130" s="301"/>
      <c r="M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301"/>
      <c r="AS130" s="301"/>
      <c r="AT130" s="301"/>
      <c r="AU130" s="301"/>
      <c r="AV130" s="301"/>
      <c r="AW130" s="301"/>
      <c r="AX130" s="301"/>
      <c r="AY130" s="301"/>
      <c r="AZ130" s="301"/>
      <c r="BA130" s="301"/>
      <c r="BB130" s="301"/>
      <c r="BC130" s="301"/>
      <c r="BD130" s="301"/>
      <c r="BE130" s="301"/>
      <c r="BF130" s="301"/>
      <c r="BG130" s="301"/>
      <c r="BH130" s="301"/>
      <c r="BI130" s="301"/>
      <c r="BJ130" s="301"/>
      <c r="BK130" s="301"/>
      <c r="BL130" s="301"/>
    </row>
    <row r="131" spans="5:64" x14ac:dyDescent="0.3">
      <c r="E131" s="301"/>
      <c r="F131" s="301"/>
      <c r="G131" s="301"/>
      <c r="H131" s="301"/>
      <c r="I131" s="301"/>
      <c r="J131" s="301"/>
      <c r="K131" s="301"/>
      <c r="L131" s="301"/>
      <c r="M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301"/>
      <c r="AS131" s="301"/>
      <c r="AT131" s="301"/>
      <c r="AU131" s="301"/>
      <c r="AV131" s="301"/>
      <c r="AW131" s="301"/>
      <c r="AX131" s="301"/>
      <c r="AY131" s="301"/>
      <c r="AZ131" s="301"/>
      <c r="BA131" s="301"/>
      <c r="BB131" s="301"/>
      <c r="BC131" s="301"/>
      <c r="BD131" s="301"/>
      <c r="BE131" s="301"/>
      <c r="BF131" s="301"/>
      <c r="BG131" s="301"/>
      <c r="BH131" s="301"/>
      <c r="BI131" s="301"/>
      <c r="BJ131" s="301"/>
      <c r="BK131" s="301"/>
      <c r="BL131" s="301"/>
    </row>
    <row r="132" spans="5:64" x14ac:dyDescent="0.3">
      <c r="E132" s="301"/>
      <c r="F132" s="301"/>
      <c r="G132" s="301"/>
      <c r="H132" s="301"/>
      <c r="I132" s="301"/>
      <c r="J132" s="301"/>
      <c r="K132" s="301"/>
      <c r="L132" s="301"/>
      <c r="M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301"/>
      <c r="AS132" s="301"/>
      <c r="AT132" s="301"/>
      <c r="AU132" s="301"/>
      <c r="AV132" s="301"/>
      <c r="AW132" s="301"/>
      <c r="AX132" s="301"/>
      <c r="AY132" s="301"/>
      <c r="AZ132" s="301"/>
      <c r="BA132" s="301"/>
      <c r="BB132" s="301"/>
      <c r="BC132" s="301"/>
      <c r="BD132" s="301"/>
      <c r="BE132" s="301"/>
      <c r="BF132" s="301"/>
      <c r="BG132" s="301"/>
      <c r="BH132" s="301"/>
      <c r="BI132" s="301"/>
      <c r="BJ132" s="301"/>
      <c r="BK132" s="301"/>
      <c r="BL132" s="301"/>
    </row>
    <row r="133" spans="5:64" x14ac:dyDescent="0.3">
      <c r="E133" s="301"/>
      <c r="F133" s="301"/>
      <c r="G133" s="301"/>
      <c r="H133" s="301"/>
      <c r="I133" s="301"/>
      <c r="J133" s="301"/>
      <c r="K133" s="301"/>
      <c r="L133" s="301"/>
      <c r="M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301"/>
      <c r="AS133" s="301"/>
      <c r="AT133" s="301"/>
      <c r="AU133" s="301"/>
      <c r="AV133" s="301"/>
      <c r="AW133" s="301"/>
      <c r="AX133" s="301"/>
      <c r="AY133" s="301"/>
      <c r="AZ133" s="301"/>
      <c r="BA133" s="301"/>
      <c r="BB133" s="301"/>
      <c r="BC133" s="301"/>
      <c r="BD133" s="301"/>
      <c r="BE133" s="301"/>
      <c r="BF133" s="301"/>
      <c r="BG133" s="301"/>
      <c r="BH133" s="301"/>
      <c r="BI133" s="301"/>
      <c r="BJ133" s="301"/>
      <c r="BK133" s="301"/>
      <c r="BL133" s="301"/>
    </row>
    <row r="134" spans="5:64" x14ac:dyDescent="0.3">
      <c r="E134" s="301"/>
      <c r="F134" s="301"/>
      <c r="G134" s="301"/>
      <c r="H134" s="301"/>
      <c r="I134" s="301"/>
      <c r="J134" s="301"/>
      <c r="K134" s="301"/>
      <c r="L134" s="301"/>
      <c r="M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301"/>
      <c r="AS134" s="301"/>
      <c r="AT134" s="301"/>
      <c r="AU134" s="301"/>
      <c r="AV134" s="301"/>
      <c r="AW134" s="301"/>
      <c r="AX134" s="301"/>
      <c r="AY134" s="301"/>
      <c r="AZ134" s="301"/>
      <c r="BA134" s="301"/>
      <c r="BB134" s="301"/>
      <c r="BC134" s="301"/>
      <c r="BD134" s="301"/>
      <c r="BE134" s="301"/>
      <c r="BF134" s="301"/>
      <c r="BG134" s="301"/>
      <c r="BH134" s="301"/>
      <c r="BI134" s="301"/>
      <c r="BJ134" s="301"/>
      <c r="BK134" s="301"/>
      <c r="BL134" s="301"/>
    </row>
    <row r="135" spans="5:64" x14ac:dyDescent="0.3">
      <c r="E135" s="301"/>
      <c r="F135" s="301"/>
      <c r="G135" s="301"/>
      <c r="H135" s="301"/>
      <c r="I135" s="301"/>
      <c r="J135" s="301"/>
      <c r="K135" s="301"/>
      <c r="L135" s="301"/>
      <c r="M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301"/>
      <c r="AS135" s="301"/>
      <c r="AT135" s="301"/>
      <c r="AU135" s="301"/>
      <c r="AV135" s="301"/>
      <c r="AW135" s="301"/>
      <c r="AX135" s="301"/>
      <c r="AY135" s="301"/>
      <c r="AZ135" s="301"/>
      <c r="BA135" s="301"/>
      <c r="BB135" s="301"/>
      <c r="BC135" s="301"/>
      <c r="BD135" s="301"/>
      <c r="BE135" s="301"/>
      <c r="BF135" s="301"/>
      <c r="BG135" s="301"/>
      <c r="BH135" s="301"/>
      <c r="BI135" s="301"/>
      <c r="BJ135" s="301"/>
      <c r="BK135" s="301"/>
      <c r="BL135" s="301"/>
    </row>
    <row r="136" spans="5:64" x14ac:dyDescent="0.3">
      <c r="E136" s="301"/>
      <c r="F136" s="301"/>
      <c r="G136" s="301"/>
      <c r="H136" s="301"/>
      <c r="I136" s="301"/>
      <c r="J136" s="301"/>
      <c r="K136" s="301"/>
      <c r="L136" s="301"/>
      <c r="M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301"/>
      <c r="AS136" s="301"/>
      <c r="AT136" s="301"/>
      <c r="AU136" s="301"/>
      <c r="AV136" s="301"/>
      <c r="AW136" s="301"/>
      <c r="AX136" s="301"/>
      <c r="AY136" s="301"/>
      <c r="AZ136" s="301"/>
      <c r="BA136" s="301"/>
      <c r="BB136" s="301"/>
      <c r="BC136" s="301"/>
      <c r="BD136" s="301"/>
      <c r="BE136" s="301"/>
      <c r="BF136" s="301"/>
      <c r="BG136" s="301"/>
      <c r="BH136" s="301"/>
      <c r="BI136" s="301"/>
      <c r="BJ136" s="301"/>
      <c r="BK136" s="301"/>
      <c r="BL136" s="301"/>
    </row>
    <row r="137" spans="5:64" x14ac:dyDescent="0.3">
      <c r="E137" s="301"/>
      <c r="F137" s="301"/>
      <c r="G137" s="301"/>
      <c r="H137" s="301"/>
      <c r="I137" s="301"/>
      <c r="J137" s="301"/>
      <c r="K137" s="301"/>
      <c r="L137" s="301"/>
      <c r="M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301"/>
      <c r="AS137" s="301"/>
      <c r="AT137" s="301"/>
      <c r="AU137" s="301"/>
      <c r="AV137" s="301"/>
      <c r="AW137" s="301"/>
      <c r="AX137" s="301"/>
      <c r="AY137" s="301"/>
      <c r="AZ137" s="301"/>
      <c r="BA137" s="301"/>
      <c r="BB137" s="301"/>
      <c r="BC137" s="301"/>
      <c r="BD137" s="301"/>
      <c r="BE137" s="301"/>
      <c r="BF137" s="301"/>
      <c r="BG137" s="301"/>
      <c r="BH137" s="301"/>
      <c r="BI137" s="301"/>
      <c r="BJ137" s="301"/>
      <c r="BK137" s="301"/>
      <c r="BL137" s="301"/>
    </row>
    <row r="138" spans="5:64" x14ac:dyDescent="0.3">
      <c r="E138" s="301"/>
      <c r="F138" s="301"/>
      <c r="G138" s="301"/>
      <c r="H138" s="301"/>
      <c r="I138" s="301"/>
      <c r="J138" s="301"/>
      <c r="K138" s="301"/>
      <c r="L138" s="301"/>
      <c r="M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301"/>
      <c r="AS138" s="301"/>
      <c r="AT138" s="301"/>
      <c r="AU138" s="301"/>
      <c r="AV138" s="301"/>
      <c r="AW138" s="301"/>
      <c r="AX138" s="301"/>
      <c r="AY138" s="301"/>
      <c r="AZ138" s="301"/>
      <c r="BA138" s="301"/>
      <c r="BB138" s="301"/>
      <c r="BC138" s="301"/>
      <c r="BD138" s="301"/>
      <c r="BE138" s="301"/>
      <c r="BF138" s="301"/>
      <c r="BG138" s="301"/>
      <c r="BH138" s="301"/>
      <c r="BI138" s="301"/>
      <c r="BJ138" s="301"/>
      <c r="BK138" s="301"/>
      <c r="BL138" s="301"/>
    </row>
    <row r="139" spans="5:64" x14ac:dyDescent="0.3">
      <c r="E139" s="301"/>
      <c r="F139" s="301"/>
      <c r="G139" s="301"/>
      <c r="H139" s="301"/>
      <c r="I139" s="301"/>
      <c r="J139" s="301"/>
      <c r="K139" s="301"/>
      <c r="L139" s="301"/>
      <c r="M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301"/>
      <c r="AS139" s="301"/>
      <c r="AT139" s="301"/>
      <c r="AU139" s="301"/>
      <c r="AV139" s="301"/>
      <c r="AW139" s="301"/>
      <c r="AX139" s="301"/>
      <c r="AY139" s="301"/>
      <c r="AZ139" s="301"/>
      <c r="BA139" s="301"/>
      <c r="BB139" s="301"/>
      <c r="BC139" s="301"/>
      <c r="BD139" s="301"/>
      <c r="BE139" s="301"/>
      <c r="BF139" s="301"/>
      <c r="BG139" s="301"/>
      <c r="BH139" s="301"/>
      <c r="BI139" s="301"/>
      <c r="BJ139" s="301"/>
      <c r="BK139" s="301"/>
      <c r="BL139" s="301"/>
    </row>
    <row r="140" spans="5:64" x14ac:dyDescent="0.3">
      <c r="E140" s="301"/>
      <c r="F140" s="301"/>
      <c r="G140" s="301"/>
      <c r="H140" s="301"/>
      <c r="I140" s="301"/>
      <c r="J140" s="301"/>
      <c r="K140" s="301"/>
      <c r="L140" s="301"/>
      <c r="M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301"/>
      <c r="AS140" s="301"/>
      <c r="AT140" s="301"/>
      <c r="AU140" s="301"/>
      <c r="AV140" s="301"/>
      <c r="AW140" s="301"/>
      <c r="AX140" s="301"/>
      <c r="AY140" s="301"/>
      <c r="AZ140" s="301"/>
      <c r="BA140" s="301"/>
      <c r="BB140" s="301"/>
      <c r="BC140" s="301"/>
      <c r="BD140" s="301"/>
      <c r="BE140" s="301"/>
      <c r="BF140" s="301"/>
      <c r="BG140" s="301"/>
      <c r="BH140" s="301"/>
      <c r="BI140" s="301"/>
      <c r="BJ140" s="301"/>
      <c r="BK140" s="301"/>
      <c r="BL140" s="301"/>
    </row>
    <row r="141" spans="5:64" x14ac:dyDescent="0.3">
      <c r="E141" s="301"/>
      <c r="F141" s="301"/>
      <c r="G141" s="301"/>
      <c r="H141" s="301"/>
      <c r="I141" s="301"/>
      <c r="J141" s="301"/>
      <c r="K141" s="301"/>
      <c r="L141" s="301"/>
      <c r="M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301"/>
      <c r="AS141" s="301"/>
      <c r="AT141" s="301"/>
      <c r="AU141" s="301"/>
      <c r="AV141" s="301"/>
      <c r="AW141" s="301"/>
      <c r="AX141" s="301"/>
      <c r="AY141" s="301"/>
      <c r="AZ141" s="301"/>
      <c r="BA141" s="301"/>
      <c r="BB141" s="301"/>
      <c r="BC141" s="301"/>
      <c r="BD141" s="301"/>
      <c r="BE141" s="301"/>
      <c r="BF141" s="301"/>
      <c r="BG141" s="301"/>
      <c r="BH141" s="301"/>
      <c r="BI141" s="301"/>
      <c r="BJ141" s="301"/>
      <c r="BK141" s="301"/>
      <c r="BL141" s="301"/>
    </row>
    <row r="142" spans="5:64" x14ac:dyDescent="0.3">
      <c r="E142" s="301"/>
      <c r="F142" s="301"/>
      <c r="G142" s="301"/>
      <c r="H142" s="301"/>
      <c r="I142" s="301"/>
      <c r="J142" s="301"/>
      <c r="K142" s="301"/>
      <c r="L142" s="301"/>
      <c r="M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301"/>
      <c r="AS142" s="301"/>
      <c r="AT142" s="301"/>
      <c r="AU142" s="301"/>
      <c r="AV142" s="301"/>
      <c r="AW142" s="301"/>
      <c r="AX142" s="301"/>
      <c r="AY142" s="301"/>
      <c r="AZ142" s="301"/>
      <c r="BA142" s="301"/>
      <c r="BB142" s="301"/>
      <c r="BC142" s="301"/>
      <c r="BD142" s="301"/>
      <c r="BE142" s="301"/>
      <c r="BF142" s="301"/>
      <c r="BG142" s="301"/>
      <c r="BH142" s="301"/>
      <c r="BI142" s="301"/>
      <c r="BJ142" s="301"/>
      <c r="BK142" s="301"/>
      <c r="BL142" s="301"/>
    </row>
    <row r="143" spans="5:64" x14ac:dyDescent="0.3">
      <c r="E143" s="301"/>
      <c r="F143" s="301"/>
      <c r="G143" s="301"/>
      <c r="H143" s="301"/>
      <c r="I143" s="301"/>
      <c r="J143" s="301"/>
      <c r="K143" s="301"/>
      <c r="L143" s="301"/>
      <c r="M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301"/>
      <c r="AS143" s="301"/>
      <c r="AT143" s="301"/>
      <c r="AU143" s="301"/>
      <c r="AV143" s="301"/>
      <c r="AW143" s="301"/>
      <c r="AX143" s="301"/>
      <c r="AY143" s="301"/>
      <c r="AZ143" s="301"/>
      <c r="BA143" s="301"/>
      <c r="BB143" s="301"/>
      <c r="BC143" s="301"/>
      <c r="BD143" s="301"/>
      <c r="BE143" s="301"/>
      <c r="BF143" s="301"/>
      <c r="BG143" s="301"/>
      <c r="BH143" s="301"/>
      <c r="BI143" s="301"/>
      <c r="BJ143" s="301"/>
      <c r="BK143" s="301"/>
      <c r="BL143" s="301"/>
    </row>
    <row r="144" spans="5:64" x14ac:dyDescent="0.3">
      <c r="E144" s="301"/>
      <c r="F144" s="301"/>
      <c r="G144" s="301"/>
      <c r="H144" s="301"/>
      <c r="I144" s="301"/>
      <c r="J144" s="301"/>
      <c r="K144" s="301"/>
      <c r="L144" s="301"/>
      <c r="M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301"/>
      <c r="AS144" s="301"/>
      <c r="AT144" s="301"/>
      <c r="AU144" s="301"/>
      <c r="AV144" s="301"/>
      <c r="AW144" s="301"/>
      <c r="AX144" s="301"/>
      <c r="AY144" s="301"/>
      <c r="AZ144" s="301"/>
      <c r="BA144" s="301"/>
      <c r="BB144" s="301"/>
      <c r="BC144" s="301"/>
      <c r="BD144" s="301"/>
      <c r="BE144" s="301"/>
      <c r="BF144" s="301"/>
      <c r="BG144" s="301"/>
      <c r="BH144" s="301"/>
      <c r="BI144" s="301"/>
      <c r="BJ144" s="301"/>
      <c r="BK144" s="301"/>
      <c r="BL144" s="301"/>
    </row>
    <row r="145" spans="5:64" x14ac:dyDescent="0.3">
      <c r="E145" s="301"/>
      <c r="F145" s="301"/>
      <c r="G145" s="301"/>
      <c r="H145" s="301"/>
      <c r="I145" s="301"/>
      <c r="J145" s="301"/>
      <c r="K145" s="301"/>
      <c r="L145" s="301"/>
      <c r="M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301"/>
      <c r="AS145" s="301"/>
      <c r="AT145" s="301"/>
      <c r="AU145" s="301"/>
      <c r="AV145" s="301"/>
      <c r="AW145" s="301"/>
      <c r="AX145" s="301"/>
      <c r="AY145" s="301"/>
      <c r="AZ145" s="301"/>
      <c r="BA145" s="301"/>
      <c r="BB145" s="301"/>
      <c r="BC145" s="301"/>
      <c r="BD145" s="301"/>
      <c r="BE145" s="301"/>
      <c r="BF145" s="301"/>
      <c r="BG145" s="301"/>
      <c r="BH145" s="301"/>
      <c r="BI145" s="301"/>
      <c r="BJ145" s="301"/>
      <c r="BK145" s="301"/>
      <c r="BL145" s="301"/>
    </row>
    <row r="146" spans="5:64" x14ac:dyDescent="0.3">
      <c r="E146" s="301"/>
      <c r="F146" s="301"/>
      <c r="G146" s="301"/>
      <c r="H146" s="301"/>
      <c r="I146" s="301"/>
      <c r="J146" s="301"/>
      <c r="K146" s="301"/>
      <c r="L146" s="301"/>
      <c r="M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301"/>
      <c r="AS146" s="301"/>
      <c r="AT146" s="301"/>
      <c r="AU146" s="301"/>
      <c r="AV146" s="301"/>
      <c r="AW146" s="301"/>
      <c r="AX146" s="301"/>
      <c r="AY146" s="301"/>
      <c r="AZ146" s="301"/>
      <c r="BA146" s="301"/>
      <c r="BB146" s="301"/>
      <c r="BC146" s="301"/>
      <c r="BD146" s="301"/>
      <c r="BE146" s="301"/>
      <c r="BF146" s="301"/>
      <c r="BG146" s="301"/>
      <c r="BH146" s="301"/>
      <c r="BI146" s="301"/>
      <c r="BJ146" s="301"/>
      <c r="BK146" s="301"/>
      <c r="BL146" s="301"/>
    </row>
    <row r="147" spans="5:64" x14ac:dyDescent="0.3">
      <c r="E147" s="301"/>
      <c r="F147" s="301"/>
      <c r="G147" s="301"/>
      <c r="H147" s="301"/>
      <c r="I147" s="301"/>
      <c r="J147" s="301"/>
      <c r="K147" s="301"/>
      <c r="L147" s="301"/>
      <c r="M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301"/>
      <c r="AS147" s="301"/>
      <c r="AT147" s="301"/>
      <c r="AU147" s="301"/>
      <c r="AV147" s="301"/>
      <c r="AW147" s="301"/>
      <c r="AX147" s="301"/>
      <c r="AY147" s="301"/>
      <c r="AZ147" s="301"/>
      <c r="BA147" s="301"/>
      <c r="BB147" s="301"/>
      <c r="BC147" s="301"/>
      <c r="BD147" s="301"/>
      <c r="BE147" s="301"/>
      <c r="BF147" s="301"/>
      <c r="BG147" s="301"/>
      <c r="BH147" s="301"/>
      <c r="BI147" s="301"/>
      <c r="BJ147" s="301"/>
      <c r="BK147" s="301"/>
      <c r="BL147" s="301"/>
    </row>
    <row r="148" spans="5:64" x14ac:dyDescent="0.3">
      <c r="E148" s="301"/>
      <c r="F148" s="301"/>
      <c r="G148" s="301"/>
      <c r="H148" s="301"/>
      <c r="I148" s="301"/>
      <c r="J148" s="301"/>
      <c r="K148" s="301"/>
      <c r="L148" s="301"/>
      <c r="M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301"/>
      <c r="AS148" s="301"/>
      <c r="AT148" s="301"/>
      <c r="AU148" s="301"/>
      <c r="AV148" s="301"/>
      <c r="AW148" s="301"/>
      <c r="AX148" s="301"/>
      <c r="AY148" s="301"/>
      <c r="AZ148" s="301"/>
      <c r="BA148" s="301"/>
      <c r="BB148" s="301"/>
      <c r="BC148" s="301"/>
      <c r="BD148" s="301"/>
      <c r="BE148" s="301"/>
      <c r="BF148" s="301"/>
      <c r="BG148" s="301"/>
      <c r="BH148" s="301"/>
      <c r="BI148" s="301"/>
      <c r="BJ148" s="301"/>
      <c r="BK148" s="301"/>
      <c r="BL148" s="301"/>
    </row>
    <row r="149" spans="5:64" x14ac:dyDescent="0.3">
      <c r="E149" s="301"/>
      <c r="F149" s="301"/>
      <c r="G149" s="301"/>
      <c r="H149" s="301"/>
      <c r="I149" s="301"/>
      <c r="J149" s="301"/>
      <c r="K149" s="301"/>
      <c r="L149" s="301"/>
      <c r="M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301"/>
      <c r="AS149" s="301"/>
      <c r="AT149" s="301"/>
      <c r="AU149" s="301"/>
      <c r="AV149" s="301"/>
      <c r="AW149" s="301"/>
      <c r="AX149" s="301"/>
      <c r="AY149" s="301"/>
      <c r="AZ149" s="301"/>
      <c r="BA149" s="301"/>
      <c r="BB149" s="301"/>
      <c r="BC149" s="301"/>
      <c r="BD149" s="301"/>
      <c r="BE149" s="301"/>
      <c r="BF149" s="301"/>
      <c r="BG149" s="301"/>
      <c r="BH149" s="301"/>
      <c r="BI149" s="301"/>
      <c r="BJ149" s="301"/>
      <c r="BK149" s="301"/>
      <c r="BL149" s="301"/>
    </row>
    <row r="150" spans="5:64" x14ac:dyDescent="0.3">
      <c r="E150" s="301"/>
      <c r="F150" s="301"/>
      <c r="G150" s="301"/>
      <c r="H150" s="301"/>
      <c r="I150" s="301"/>
      <c r="J150" s="301"/>
      <c r="K150" s="301"/>
      <c r="L150" s="301"/>
      <c r="M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301"/>
      <c r="AS150" s="301"/>
      <c r="AT150" s="301"/>
      <c r="AU150" s="301"/>
      <c r="AV150" s="301"/>
      <c r="AW150" s="301"/>
      <c r="AX150" s="301"/>
      <c r="AY150" s="301"/>
      <c r="AZ150" s="301"/>
      <c r="BA150" s="301"/>
      <c r="BB150" s="301"/>
      <c r="BC150" s="301"/>
      <c r="BD150" s="301"/>
      <c r="BE150" s="301"/>
      <c r="BF150" s="301"/>
      <c r="BG150" s="301"/>
      <c r="BH150" s="301"/>
      <c r="BI150" s="301"/>
      <c r="BJ150" s="301"/>
      <c r="BK150" s="301"/>
      <c r="BL150" s="301"/>
    </row>
    <row r="151" spans="5:64" x14ac:dyDescent="0.3">
      <c r="E151" s="301"/>
      <c r="F151" s="301"/>
      <c r="G151" s="301"/>
      <c r="H151" s="301"/>
      <c r="I151" s="301"/>
      <c r="J151" s="301"/>
      <c r="K151" s="301"/>
      <c r="L151" s="301"/>
      <c r="M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301"/>
      <c r="AS151" s="301"/>
      <c r="AT151" s="301"/>
      <c r="AU151" s="301"/>
      <c r="AV151" s="301"/>
      <c r="AW151" s="301"/>
      <c r="AX151" s="301"/>
      <c r="AY151" s="301"/>
      <c r="AZ151" s="301"/>
      <c r="BA151" s="301"/>
      <c r="BB151" s="301"/>
      <c r="BC151" s="301"/>
      <c r="BD151" s="301"/>
      <c r="BE151" s="301"/>
      <c r="BF151" s="301"/>
      <c r="BG151" s="301"/>
      <c r="BH151" s="301"/>
      <c r="BI151" s="301"/>
      <c r="BJ151" s="301"/>
      <c r="BK151" s="301"/>
      <c r="BL151" s="301"/>
    </row>
    <row r="152" spans="5:64" x14ac:dyDescent="0.3">
      <c r="E152" s="301"/>
      <c r="F152" s="301"/>
      <c r="G152" s="301"/>
      <c r="H152" s="301"/>
      <c r="I152" s="301"/>
      <c r="J152" s="301"/>
      <c r="K152" s="301"/>
      <c r="L152" s="301"/>
      <c r="M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301"/>
      <c r="AS152" s="301"/>
      <c r="AT152" s="301"/>
      <c r="AU152" s="301"/>
      <c r="AV152" s="301"/>
      <c r="AW152" s="301"/>
      <c r="AX152" s="301"/>
      <c r="AY152" s="301"/>
      <c r="AZ152" s="301"/>
      <c r="BA152" s="301"/>
      <c r="BB152" s="301"/>
      <c r="BC152" s="301"/>
      <c r="BD152" s="301"/>
      <c r="BE152" s="301"/>
      <c r="BF152" s="301"/>
      <c r="BG152" s="301"/>
      <c r="BH152" s="301"/>
      <c r="BI152" s="301"/>
      <c r="BJ152" s="301"/>
      <c r="BK152" s="301"/>
      <c r="BL152" s="301"/>
    </row>
    <row r="153" spans="5:64" x14ac:dyDescent="0.3">
      <c r="E153" s="301"/>
      <c r="F153" s="301"/>
      <c r="G153" s="301"/>
      <c r="H153" s="301"/>
      <c r="I153" s="301"/>
      <c r="J153" s="301"/>
      <c r="K153" s="301"/>
      <c r="L153" s="301"/>
      <c r="M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301"/>
      <c r="AS153" s="301"/>
      <c r="AT153" s="301"/>
      <c r="AU153" s="301"/>
      <c r="AV153" s="301"/>
      <c r="AW153" s="301"/>
      <c r="AX153" s="301"/>
      <c r="AY153" s="301"/>
      <c r="AZ153" s="301"/>
      <c r="BA153" s="301"/>
      <c r="BB153" s="301"/>
      <c r="BC153" s="301"/>
      <c r="BD153" s="301"/>
      <c r="BE153" s="301"/>
      <c r="BF153" s="301"/>
      <c r="BG153" s="301"/>
      <c r="BH153" s="301"/>
      <c r="BI153" s="301"/>
      <c r="BJ153" s="301"/>
      <c r="BK153" s="301"/>
      <c r="BL153" s="301"/>
    </row>
    <row r="154" spans="5:64" x14ac:dyDescent="0.3">
      <c r="E154" s="301"/>
      <c r="F154" s="301"/>
      <c r="G154" s="301"/>
      <c r="H154" s="301"/>
      <c r="I154" s="301"/>
      <c r="J154" s="301"/>
      <c r="K154" s="301"/>
      <c r="L154" s="301"/>
      <c r="M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301"/>
      <c r="AS154" s="301"/>
      <c r="AT154" s="301"/>
      <c r="AU154" s="301"/>
      <c r="AV154" s="301"/>
      <c r="AW154" s="301"/>
      <c r="AX154" s="301"/>
      <c r="AY154" s="301"/>
      <c r="AZ154" s="301"/>
      <c r="BA154" s="301"/>
      <c r="BB154" s="301"/>
      <c r="BC154" s="301"/>
      <c r="BD154" s="301"/>
      <c r="BE154" s="301"/>
      <c r="BF154" s="301"/>
      <c r="BG154" s="301"/>
      <c r="BH154" s="301"/>
      <c r="BI154" s="301"/>
      <c r="BJ154" s="301"/>
      <c r="BK154" s="301"/>
      <c r="BL154" s="301"/>
    </row>
    <row r="155" spans="5:64" x14ac:dyDescent="0.3">
      <c r="E155" s="301"/>
      <c r="F155" s="301"/>
      <c r="G155" s="301"/>
      <c r="H155" s="301"/>
      <c r="I155" s="301"/>
      <c r="J155" s="301"/>
      <c r="K155" s="301"/>
      <c r="L155" s="301"/>
      <c r="M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301"/>
      <c r="AS155" s="301"/>
      <c r="AT155" s="301"/>
      <c r="AU155" s="301"/>
      <c r="AV155" s="301"/>
      <c r="AW155" s="301"/>
      <c r="AX155" s="301"/>
      <c r="AY155" s="301"/>
      <c r="AZ155" s="301"/>
      <c r="BA155" s="301"/>
      <c r="BB155" s="301"/>
      <c r="BC155" s="301"/>
      <c r="BD155" s="301"/>
      <c r="BE155" s="301"/>
      <c r="BF155" s="301"/>
      <c r="BG155" s="301"/>
      <c r="BH155" s="301"/>
      <c r="BI155" s="301"/>
      <c r="BJ155" s="301"/>
      <c r="BK155" s="301"/>
      <c r="BL155" s="301"/>
    </row>
    <row r="156" spans="5:64" x14ac:dyDescent="0.3">
      <c r="E156" s="301"/>
      <c r="F156" s="301"/>
      <c r="G156" s="301"/>
      <c r="H156" s="301"/>
      <c r="I156" s="301"/>
      <c r="J156" s="301"/>
      <c r="K156" s="301"/>
      <c r="L156" s="301"/>
      <c r="M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301"/>
      <c r="AS156" s="301"/>
      <c r="AT156" s="301"/>
      <c r="AU156" s="301"/>
      <c r="AV156" s="301"/>
      <c r="AW156" s="301"/>
      <c r="AX156" s="301"/>
      <c r="AY156" s="301"/>
      <c r="AZ156" s="301"/>
      <c r="BA156" s="301"/>
      <c r="BB156" s="301"/>
      <c r="BC156" s="301"/>
      <c r="BD156" s="301"/>
      <c r="BE156" s="301"/>
      <c r="BF156" s="301"/>
      <c r="BG156" s="301"/>
      <c r="BH156" s="301"/>
      <c r="BI156" s="301"/>
      <c r="BJ156" s="301"/>
      <c r="BK156" s="301"/>
      <c r="BL156" s="301"/>
    </row>
    <row r="157" spans="5:64" x14ac:dyDescent="0.3">
      <c r="E157" s="301"/>
      <c r="F157" s="301"/>
      <c r="G157" s="301"/>
      <c r="H157" s="301"/>
      <c r="I157" s="301"/>
      <c r="J157" s="301"/>
      <c r="K157" s="301"/>
      <c r="L157" s="301"/>
      <c r="M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301"/>
      <c r="AS157" s="301"/>
      <c r="AT157" s="301"/>
      <c r="AU157" s="301"/>
      <c r="AV157" s="301"/>
      <c r="AW157" s="301"/>
      <c r="AX157" s="301"/>
      <c r="AY157" s="301"/>
      <c r="AZ157" s="301"/>
      <c r="BA157" s="301"/>
      <c r="BB157" s="301"/>
      <c r="BC157" s="301"/>
      <c r="BD157" s="301"/>
      <c r="BE157" s="301"/>
      <c r="BF157" s="301"/>
      <c r="BG157" s="301"/>
      <c r="BH157" s="301"/>
      <c r="BI157" s="301"/>
      <c r="BJ157" s="301"/>
      <c r="BK157" s="301"/>
      <c r="BL157" s="301"/>
    </row>
    <row r="158" spans="5:64" x14ac:dyDescent="0.3">
      <c r="E158" s="301"/>
      <c r="F158" s="301"/>
      <c r="G158" s="301"/>
      <c r="H158" s="301"/>
      <c r="I158" s="301"/>
      <c r="J158" s="301"/>
      <c r="K158" s="301"/>
      <c r="L158" s="301"/>
      <c r="M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301"/>
      <c r="AS158" s="301"/>
      <c r="AT158" s="301"/>
      <c r="AU158" s="301"/>
      <c r="AV158" s="301"/>
      <c r="AW158" s="301"/>
      <c r="AX158" s="301"/>
      <c r="AY158" s="301"/>
      <c r="AZ158" s="301"/>
      <c r="BA158" s="301"/>
      <c r="BB158" s="301"/>
      <c r="BC158" s="301"/>
      <c r="BD158" s="301"/>
      <c r="BE158" s="301"/>
      <c r="BF158" s="301"/>
      <c r="BG158" s="301"/>
      <c r="BH158" s="301"/>
      <c r="BI158" s="301"/>
      <c r="BJ158" s="301"/>
      <c r="BK158" s="301"/>
      <c r="BL158" s="301"/>
    </row>
    <row r="159" spans="5:64" x14ac:dyDescent="0.3">
      <c r="E159" s="301"/>
      <c r="F159" s="301"/>
      <c r="G159" s="301"/>
      <c r="H159" s="301"/>
      <c r="I159" s="301"/>
      <c r="J159" s="301"/>
      <c r="K159" s="301"/>
      <c r="L159" s="301"/>
      <c r="M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301"/>
      <c r="AS159" s="301"/>
      <c r="AT159" s="301"/>
      <c r="AU159" s="301"/>
      <c r="AV159" s="301"/>
      <c r="AW159" s="301"/>
      <c r="AX159" s="301"/>
      <c r="AY159" s="301"/>
      <c r="AZ159" s="301"/>
      <c r="BA159" s="301"/>
      <c r="BB159" s="301"/>
      <c r="BC159" s="301"/>
      <c r="BD159" s="301"/>
      <c r="BE159" s="301"/>
      <c r="BF159" s="301"/>
      <c r="BG159" s="301"/>
      <c r="BH159" s="301"/>
      <c r="BI159" s="301"/>
      <c r="BJ159" s="301"/>
      <c r="BK159" s="301"/>
      <c r="BL159" s="301"/>
    </row>
    <row r="160" spans="5:64" x14ac:dyDescent="0.3">
      <c r="E160" s="301"/>
      <c r="F160" s="301"/>
      <c r="G160" s="301"/>
      <c r="H160" s="301"/>
      <c r="I160" s="301"/>
      <c r="J160" s="301"/>
      <c r="K160" s="301"/>
      <c r="L160" s="301"/>
      <c r="M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301"/>
      <c r="AS160" s="301"/>
      <c r="AT160" s="301"/>
      <c r="AU160" s="301"/>
      <c r="AV160" s="301"/>
      <c r="AW160" s="301"/>
      <c r="AX160" s="301"/>
      <c r="AY160" s="301"/>
      <c r="AZ160" s="301"/>
      <c r="BA160" s="301"/>
      <c r="BB160" s="301"/>
      <c r="BC160" s="301"/>
      <c r="BD160" s="301"/>
      <c r="BE160" s="301"/>
      <c r="BF160" s="301"/>
      <c r="BG160" s="301"/>
      <c r="BH160" s="301"/>
      <c r="BI160" s="301"/>
      <c r="BJ160" s="301"/>
      <c r="BK160" s="301"/>
      <c r="BL160" s="301"/>
    </row>
    <row r="161" spans="5:64" x14ac:dyDescent="0.3">
      <c r="E161" s="301"/>
      <c r="F161" s="301"/>
      <c r="G161" s="301"/>
      <c r="H161" s="301"/>
      <c r="I161" s="301"/>
      <c r="J161" s="301"/>
      <c r="K161" s="301"/>
      <c r="L161" s="301"/>
      <c r="M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301"/>
      <c r="AS161" s="301"/>
      <c r="AT161" s="301"/>
      <c r="AU161" s="301"/>
      <c r="AV161" s="301"/>
      <c r="AW161" s="301"/>
      <c r="AX161" s="301"/>
      <c r="AY161" s="301"/>
      <c r="AZ161" s="301"/>
      <c r="BA161" s="301"/>
      <c r="BB161" s="301"/>
      <c r="BC161" s="301"/>
      <c r="BD161" s="301"/>
      <c r="BE161" s="301"/>
      <c r="BF161" s="301"/>
      <c r="BG161" s="301"/>
      <c r="BH161" s="301"/>
      <c r="BI161" s="301"/>
      <c r="BJ161" s="301"/>
      <c r="BK161" s="301"/>
      <c r="BL161" s="301"/>
    </row>
    <row r="162" spans="5:64" x14ac:dyDescent="0.3">
      <c r="E162" s="301"/>
      <c r="F162" s="301"/>
      <c r="G162" s="301"/>
      <c r="H162" s="301"/>
      <c r="I162" s="301"/>
      <c r="J162" s="301"/>
      <c r="K162" s="301"/>
      <c r="L162" s="301"/>
      <c r="M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301"/>
      <c r="AS162" s="301"/>
      <c r="AT162" s="301"/>
      <c r="AU162" s="301"/>
      <c r="AV162" s="301"/>
      <c r="AW162" s="301"/>
      <c r="AX162" s="301"/>
      <c r="AY162" s="301"/>
      <c r="AZ162" s="301"/>
      <c r="BA162" s="301"/>
      <c r="BB162" s="301"/>
      <c r="BC162" s="301"/>
      <c r="BD162" s="301"/>
      <c r="BE162" s="301"/>
      <c r="BF162" s="301"/>
      <c r="BG162" s="301"/>
      <c r="BH162" s="301"/>
      <c r="BI162" s="301"/>
      <c r="BJ162" s="301"/>
      <c r="BK162" s="301"/>
      <c r="BL162" s="301"/>
    </row>
    <row r="163" spans="5:64" x14ac:dyDescent="0.3">
      <c r="E163" s="301"/>
      <c r="F163" s="301"/>
      <c r="G163" s="301"/>
      <c r="H163" s="301"/>
      <c r="I163" s="301"/>
      <c r="J163" s="301"/>
      <c r="K163" s="301"/>
      <c r="L163" s="301"/>
      <c r="M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301"/>
      <c r="AS163" s="301"/>
      <c r="AT163" s="301"/>
      <c r="AU163" s="301"/>
      <c r="AV163" s="301"/>
      <c r="AW163" s="301"/>
      <c r="AX163" s="301"/>
      <c r="AY163" s="301"/>
      <c r="AZ163" s="301"/>
      <c r="BA163" s="301"/>
      <c r="BB163" s="301"/>
      <c r="BC163" s="301"/>
      <c r="BD163" s="301"/>
      <c r="BE163" s="301"/>
      <c r="BF163" s="301"/>
      <c r="BG163" s="301"/>
      <c r="BH163" s="301"/>
      <c r="BI163" s="301"/>
      <c r="BJ163" s="301"/>
      <c r="BK163" s="301"/>
      <c r="BL163" s="301"/>
    </row>
    <row r="164" spans="5:64" x14ac:dyDescent="0.3">
      <c r="E164" s="301"/>
      <c r="F164" s="301"/>
      <c r="G164" s="301"/>
      <c r="H164" s="301"/>
      <c r="I164" s="301"/>
      <c r="J164" s="301"/>
      <c r="K164" s="301"/>
      <c r="L164" s="301"/>
      <c r="M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301"/>
      <c r="AS164" s="301"/>
      <c r="AT164" s="301"/>
      <c r="AU164" s="301"/>
      <c r="AV164" s="301"/>
      <c r="AW164" s="301"/>
      <c r="AX164" s="301"/>
      <c r="AY164" s="301"/>
      <c r="AZ164" s="301"/>
      <c r="BA164" s="301"/>
      <c r="BB164" s="301"/>
      <c r="BC164" s="301"/>
      <c r="BD164" s="301"/>
      <c r="BE164" s="301"/>
      <c r="BF164" s="301"/>
      <c r="BG164" s="301"/>
      <c r="BH164" s="301"/>
      <c r="BI164" s="301"/>
      <c r="BJ164" s="301"/>
      <c r="BK164" s="301"/>
      <c r="BL164" s="301"/>
    </row>
    <row r="165" spans="5:64" x14ac:dyDescent="0.3">
      <c r="E165" s="301"/>
      <c r="F165" s="301"/>
      <c r="G165" s="301"/>
      <c r="H165" s="301"/>
      <c r="I165" s="301"/>
      <c r="J165" s="301"/>
      <c r="K165" s="301"/>
      <c r="L165" s="301"/>
      <c r="M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301"/>
      <c r="AS165" s="301"/>
      <c r="AT165" s="301"/>
      <c r="AU165" s="301"/>
      <c r="AV165" s="301"/>
      <c r="AW165" s="301"/>
      <c r="AX165" s="301"/>
      <c r="AY165" s="301"/>
      <c r="AZ165" s="301"/>
      <c r="BA165" s="301"/>
      <c r="BB165" s="301"/>
      <c r="BC165" s="301"/>
      <c r="BD165" s="301"/>
      <c r="BE165" s="301"/>
      <c r="BF165" s="301"/>
      <c r="BG165" s="301"/>
      <c r="BH165" s="301"/>
      <c r="BI165" s="301"/>
      <c r="BJ165" s="301"/>
      <c r="BK165" s="301"/>
      <c r="BL165" s="301"/>
    </row>
    <row r="166" spans="5:64" x14ac:dyDescent="0.3">
      <c r="E166" s="301"/>
      <c r="F166" s="301"/>
      <c r="G166" s="301"/>
      <c r="H166" s="301"/>
      <c r="I166" s="301"/>
      <c r="J166" s="301"/>
      <c r="K166" s="301"/>
      <c r="L166" s="301"/>
      <c r="M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301"/>
      <c r="AS166" s="301"/>
      <c r="AT166" s="301"/>
      <c r="AU166" s="301"/>
      <c r="AV166" s="301"/>
      <c r="AW166" s="301"/>
      <c r="AX166" s="301"/>
      <c r="AY166" s="301"/>
      <c r="AZ166" s="301"/>
      <c r="BA166" s="301"/>
      <c r="BB166" s="301"/>
      <c r="BC166" s="301"/>
      <c r="BD166" s="301"/>
      <c r="BE166" s="301"/>
      <c r="BF166" s="301"/>
      <c r="BG166" s="301"/>
      <c r="BH166" s="301"/>
      <c r="BI166" s="301"/>
      <c r="BJ166" s="301"/>
      <c r="BK166" s="301"/>
      <c r="BL166" s="301"/>
    </row>
    <row r="167" spans="5:64" x14ac:dyDescent="0.3">
      <c r="E167" s="301"/>
      <c r="F167" s="301"/>
      <c r="G167" s="301"/>
      <c r="H167" s="301"/>
      <c r="I167" s="301"/>
      <c r="J167" s="301"/>
      <c r="K167" s="301"/>
      <c r="L167" s="301"/>
      <c r="M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301"/>
      <c r="AS167" s="301"/>
      <c r="AT167" s="301"/>
      <c r="AU167" s="301"/>
      <c r="AV167" s="301"/>
      <c r="AW167" s="301"/>
      <c r="AX167" s="301"/>
      <c r="AY167" s="301"/>
      <c r="AZ167" s="301"/>
      <c r="BA167" s="301"/>
      <c r="BB167" s="301"/>
      <c r="BC167" s="301"/>
      <c r="BD167" s="301"/>
      <c r="BE167" s="301"/>
      <c r="BF167" s="301"/>
      <c r="BG167" s="301"/>
      <c r="BH167" s="301"/>
      <c r="BI167" s="301"/>
      <c r="BJ167" s="301"/>
      <c r="BK167" s="301"/>
      <c r="BL167" s="301"/>
    </row>
    <row r="168" spans="5:64" x14ac:dyDescent="0.3">
      <c r="E168" s="301"/>
      <c r="F168" s="301"/>
      <c r="G168" s="301"/>
      <c r="H168" s="301"/>
      <c r="I168" s="301"/>
      <c r="J168" s="301"/>
      <c r="K168" s="301"/>
      <c r="L168" s="301"/>
      <c r="M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301"/>
      <c r="AS168" s="301"/>
      <c r="AT168" s="301"/>
      <c r="AU168" s="301"/>
      <c r="AV168" s="301"/>
      <c r="AW168" s="301"/>
      <c r="AX168" s="301"/>
      <c r="AY168" s="301"/>
      <c r="AZ168" s="301"/>
      <c r="BA168" s="301"/>
      <c r="BB168" s="301"/>
      <c r="BC168" s="301"/>
      <c r="BD168" s="301"/>
      <c r="BE168" s="301"/>
      <c r="BF168" s="301"/>
      <c r="BG168" s="301"/>
      <c r="BH168" s="301"/>
      <c r="BI168" s="301"/>
      <c r="BJ168" s="301"/>
      <c r="BK168" s="301"/>
      <c r="BL168" s="301"/>
    </row>
    <row r="169" spans="5:64" x14ac:dyDescent="0.3">
      <c r="E169" s="301"/>
      <c r="F169" s="301"/>
      <c r="G169" s="301"/>
      <c r="H169" s="301"/>
      <c r="I169" s="301"/>
      <c r="J169" s="301"/>
      <c r="K169" s="301"/>
      <c r="L169" s="301"/>
      <c r="M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301"/>
      <c r="AS169" s="301"/>
      <c r="AT169" s="301"/>
      <c r="AU169" s="301"/>
      <c r="AV169" s="301"/>
      <c r="AW169" s="301"/>
      <c r="AX169" s="301"/>
      <c r="AY169" s="301"/>
      <c r="AZ169" s="301"/>
      <c r="BA169" s="301"/>
      <c r="BB169" s="301"/>
      <c r="BC169" s="301"/>
      <c r="BD169" s="301"/>
      <c r="BE169" s="301"/>
      <c r="BF169" s="301"/>
      <c r="BG169" s="301"/>
      <c r="BH169" s="301"/>
      <c r="BI169" s="301"/>
      <c r="BJ169" s="301"/>
      <c r="BK169" s="301"/>
      <c r="BL169" s="301"/>
    </row>
    <row r="170" spans="5:64" x14ac:dyDescent="0.3">
      <c r="E170" s="301"/>
      <c r="F170" s="301"/>
      <c r="G170" s="301"/>
      <c r="H170" s="301"/>
      <c r="I170" s="301"/>
      <c r="J170" s="301"/>
      <c r="K170" s="301"/>
      <c r="L170" s="301"/>
      <c r="M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301"/>
      <c r="AS170" s="301"/>
      <c r="AT170" s="301"/>
      <c r="AU170" s="301"/>
      <c r="AV170" s="301"/>
      <c r="AW170" s="301"/>
      <c r="AX170" s="301"/>
      <c r="AY170" s="301"/>
      <c r="AZ170" s="301"/>
      <c r="BA170" s="301"/>
      <c r="BB170" s="301"/>
      <c r="BC170" s="301"/>
      <c r="BD170" s="301"/>
      <c r="BE170" s="301"/>
      <c r="BF170" s="301"/>
      <c r="BG170" s="301"/>
      <c r="BH170" s="301"/>
      <c r="BI170" s="301"/>
      <c r="BJ170" s="301"/>
      <c r="BK170" s="301"/>
      <c r="BL170" s="301"/>
    </row>
    <row r="171" spans="5:64" x14ac:dyDescent="0.3">
      <c r="E171" s="301"/>
      <c r="F171" s="301"/>
      <c r="G171" s="301"/>
      <c r="H171" s="301"/>
      <c r="I171" s="301"/>
      <c r="J171" s="301"/>
      <c r="K171" s="301"/>
      <c r="L171" s="301"/>
      <c r="M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301"/>
      <c r="AS171" s="301"/>
      <c r="AT171" s="301"/>
      <c r="AU171" s="301"/>
      <c r="AV171" s="301"/>
      <c r="AW171" s="301"/>
      <c r="AX171" s="301"/>
      <c r="AY171" s="301"/>
      <c r="AZ171" s="301"/>
      <c r="BA171" s="301"/>
      <c r="BB171" s="301"/>
      <c r="BC171" s="301"/>
      <c r="BD171" s="301"/>
      <c r="BE171" s="301"/>
      <c r="BF171" s="301"/>
      <c r="BG171" s="301"/>
      <c r="BH171" s="301"/>
      <c r="BI171" s="301"/>
      <c r="BJ171" s="301"/>
      <c r="BK171" s="301"/>
      <c r="BL171" s="301"/>
    </row>
    <row r="172" spans="5:64" x14ac:dyDescent="0.3">
      <c r="E172" s="301"/>
      <c r="F172" s="301"/>
      <c r="G172" s="301"/>
      <c r="H172" s="301"/>
      <c r="I172" s="301"/>
      <c r="J172" s="301"/>
      <c r="K172" s="301"/>
      <c r="L172" s="301"/>
      <c r="M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301"/>
      <c r="AS172" s="301"/>
      <c r="AT172" s="301"/>
      <c r="AU172" s="301"/>
      <c r="AV172" s="301"/>
      <c r="AW172" s="301"/>
      <c r="AX172" s="301"/>
      <c r="AY172" s="301"/>
      <c r="AZ172" s="301"/>
      <c r="BA172" s="301"/>
      <c r="BB172" s="301"/>
      <c r="BC172" s="301"/>
      <c r="BD172" s="301"/>
      <c r="BE172" s="301"/>
      <c r="BF172" s="301"/>
      <c r="BG172" s="301"/>
      <c r="BH172" s="301"/>
      <c r="BI172" s="301"/>
      <c r="BJ172" s="301"/>
      <c r="BK172" s="301"/>
      <c r="BL172" s="301"/>
    </row>
    <row r="173" spans="5:64" x14ac:dyDescent="0.3">
      <c r="E173" s="301"/>
      <c r="F173" s="301"/>
      <c r="G173" s="301"/>
      <c r="H173" s="301"/>
      <c r="I173" s="301"/>
      <c r="J173" s="301"/>
      <c r="K173" s="301"/>
      <c r="L173" s="301"/>
      <c r="M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301"/>
      <c r="AS173" s="301"/>
      <c r="AT173" s="301"/>
      <c r="AU173" s="301"/>
      <c r="AV173" s="301"/>
      <c r="AW173" s="301"/>
      <c r="AX173" s="301"/>
      <c r="AY173" s="301"/>
      <c r="AZ173" s="301"/>
      <c r="BA173" s="301"/>
      <c r="BB173" s="301"/>
      <c r="BC173" s="301"/>
      <c r="BD173" s="301"/>
      <c r="BE173" s="301"/>
      <c r="BF173" s="301"/>
      <c r="BG173" s="301"/>
      <c r="BH173" s="301"/>
      <c r="BI173" s="301"/>
      <c r="BJ173" s="301"/>
      <c r="BK173" s="301"/>
      <c r="BL173" s="301"/>
    </row>
    <row r="174" spans="5:64" x14ac:dyDescent="0.3">
      <c r="E174" s="301"/>
      <c r="F174" s="301"/>
      <c r="G174" s="301"/>
      <c r="H174" s="301"/>
      <c r="I174" s="301"/>
      <c r="J174" s="301"/>
      <c r="K174" s="301"/>
      <c r="L174" s="301"/>
      <c r="M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301"/>
      <c r="AS174" s="301"/>
      <c r="AT174" s="301"/>
      <c r="AU174" s="301"/>
      <c r="AV174" s="301"/>
      <c r="AW174" s="301"/>
      <c r="AX174" s="301"/>
      <c r="AY174" s="301"/>
      <c r="AZ174" s="301"/>
      <c r="BA174" s="301"/>
      <c r="BB174" s="301"/>
      <c r="BC174" s="301"/>
      <c r="BD174" s="301"/>
      <c r="BE174" s="301"/>
      <c r="BF174" s="301"/>
      <c r="BG174" s="301"/>
      <c r="BH174" s="301"/>
      <c r="BI174" s="301"/>
      <c r="BJ174" s="301"/>
      <c r="BK174" s="301"/>
      <c r="BL174" s="301"/>
    </row>
    <row r="175" spans="5:64" x14ac:dyDescent="0.3">
      <c r="E175" s="301"/>
      <c r="F175" s="301"/>
      <c r="G175" s="301"/>
      <c r="H175" s="301"/>
      <c r="I175" s="301"/>
      <c r="J175" s="301"/>
      <c r="K175" s="301"/>
      <c r="L175" s="301"/>
      <c r="M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301"/>
      <c r="AS175" s="301"/>
      <c r="AT175" s="301"/>
      <c r="AU175" s="301"/>
      <c r="AV175" s="301"/>
      <c r="AW175" s="301"/>
      <c r="AX175" s="301"/>
      <c r="AY175" s="301"/>
      <c r="AZ175" s="301"/>
      <c r="BA175" s="301"/>
      <c r="BB175" s="301"/>
      <c r="BC175" s="301"/>
      <c r="BD175" s="301"/>
      <c r="BE175" s="301"/>
      <c r="BF175" s="301"/>
      <c r="BG175" s="301"/>
      <c r="BH175" s="301"/>
      <c r="BI175" s="301"/>
      <c r="BJ175" s="301"/>
      <c r="BK175" s="301"/>
      <c r="BL175" s="301"/>
    </row>
    <row r="176" spans="5:64" x14ac:dyDescent="0.3">
      <c r="E176" s="301"/>
      <c r="F176" s="301"/>
      <c r="G176" s="301"/>
      <c r="H176" s="301"/>
      <c r="I176" s="301"/>
      <c r="J176" s="301"/>
      <c r="K176" s="301"/>
      <c r="L176" s="301"/>
      <c r="M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301"/>
      <c r="AS176" s="301"/>
      <c r="AT176" s="301"/>
      <c r="AU176" s="301"/>
      <c r="AV176" s="301"/>
      <c r="AW176" s="301"/>
      <c r="AX176" s="301"/>
      <c r="AY176" s="301"/>
      <c r="AZ176" s="301"/>
      <c r="BA176" s="301"/>
      <c r="BB176" s="301"/>
      <c r="BC176" s="301"/>
      <c r="BD176" s="301"/>
      <c r="BE176" s="301"/>
      <c r="BF176" s="301"/>
      <c r="BG176" s="301"/>
      <c r="BH176" s="301"/>
      <c r="BI176" s="301"/>
      <c r="BJ176" s="301"/>
      <c r="BK176" s="301"/>
      <c r="BL176" s="301"/>
    </row>
    <row r="177" spans="5:64" x14ac:dyDescent="0.3">
      <c r="E177" s="301"/>
      <c r="F177" s="301"/>
      <c r="G177" s="301"/>
      <c r="H177" s="301"/>
      <c r="I177" s="301"/>
      <c r="J177" s="301"/>
      <c r="K177" s="301"/>
      <c r="L177" s="301"/>
      <c r="M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301"/>
      <c r="AS177" s="301"/>
      <c r="AT177" s="301"/>
      <c r="AU177" s="301"/>
      <c r="AV177" s="301"/>
      <c r="AW177" s="301"/>
      <c r="AX177" s="301"/>
      <c r="AY177" s="301"/>
      <c r="AZ177" s="301"/>
      <c r="BA177" s="301"/>
      <c r="BB177" s="301"/>
      <c r="BC177" s="301"/>
      <c r="BD177" s="301"/>
      <c r="BE177" s="301"/>
      <c r="BF177" s="301"/>
      <c r="BG177" s="301"/>
      <c r="BH177" s="301"/>
      <c r="BI177" s="301"/>
      <c r="BJ177" s="301"/>
      <c r="BK177" s="301"/>
      <c r="BL177" s="301"/>
    </row>
    <row r="178" spans="5:64" x14ac:dyDescent="0.3">
      <c r="E178" s="301"/>
      <c r="F178" s="301"/>
      <c r="G178" s="301"/>
      <c r="H178" s="301"/>
      <c r="I178" s="301"/>
      <c r="J178" s="301"/>
      <c r="K178" s="301"/>
      <c r="L178" s="301"/>
      <c r="M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301"/>
      <c r="AS178" s="301"/>
      <c r="AT178" s="301"/>
      <c r="AU178" s="301"/>
      <c r="AV178" s="301"/>
      <c r="AW178" s="301"/>
      <c r="AX178" s="301"/>
      <c r="AY178" s="301"/>
      <c r="AZ178" s="301"/>
      <c r="BA178" s="301"/>
      <c r="BB178" s="301"/>
      <c r="BC178" s="301"/>
      <c r="BD178" s="301"/>
      <c r="BE178" s="301"/>
      <c r="BF178" s="301"/>
      <c r="BG178" s="301"/>
      <c r="BH178" s="301"/>
      <c r="BI178" s="301"/>
      <c r="BJ178" s="301"/>
      <c r="BK178" s="301"/>
      <c r="BL178" s="301"/>
    </row>
    <row r="179" spans="5:64" x14ac:dyDescent="0.3">
      <c r="E179" s="301"/>
      <c r="F179" s="301"/>
      <c r="G179" s="301"/>
      <c r="H179" s="301"/>
      <c r="I179" s="301"/>
      <c r="J179" s="301"/>
      <c r="K179" s="301"/>
      <c r="L179" s="301"/>
      <c r="M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301"/>
      <c r="AS179" s="301"/>
      <c r="AT179" s="301"/>
      <c r="AU179" s="301"/>
      <c r="AV179" s="301"/>
      <c r="AW179" s="301"/>
      <c r="AX179" s="301"/>
      <c r="AY179" s="301"/>
      <c r="AZ179" s="301"/>
      <c r="BA179" s="301"/>
      <c r="BB179" s="301"/>
      <c r="BC179" s="301"/>
      <c r="BD179" s="301"/>
      <c r="BE179" s="301"/>
      <c r="BF179" s="301"/>
      <c r="BG179" s="301"/>
      <c r="BH179" s="301"/>
      <c r="BI179" s="301"/>
      <c r="BJ179" s="301"/>
      <c r="BK179" s="301"/>
      <c r="BL179" s="301"/>
    </row>
    <row r="180" spans="5:64" x14ac:dyDescent="0.3">
      <c r="E180" s="301"/>
      <c r="F180" s="301"/>
      <c r="G180" s="301"/>
      <c r="H180" s="301"/>
      <c r="I180" s="301"/>
      <c r="J180" s="301"/>
      <c r="K180" s="301"/>
      <c r="L180" s="301"/>
      <c r="M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301"/>
      <c r="AS180" s="301"/>
      <c r="AT180" s="301"/>
      <c r="AU180" s="301"/>
      <c r="AV180" s="301"/>
      <c r="AW180" s="301"/>
      <c r="AX180" s="301"/>
      <c r="AY180" s="301"/>
      <c r="AZ180" s="301"/>
      <c r="BA180" s="301"/>
      <c r="BB180" s="301"/>
      <c r="BC180" s="301"/>
      <c r="BD180" s="301"/>
      <c r="BE180" s="301"/>
      <c r="BF180" s="301"/>
      <c r="BG180" s="301"/>
      <c r="BH180" s="301"/>
      <c r="BI180" s="301"/>
      <c r="BJ180" s="301"/>
      <c r="BK180" s="301"/>
      <c r="BL180" s="301"/>
    </row>
    <row r="181" spans="5:64" x14ac:dyDescent="0.3">
      <c r="E181" s="301"/>
      <c r="F181" s="301"/>
      <c r="G181" s="301"/>
      <c r="H181" s="301"/>
      <c r="I181" s="301"/>
      <c r="J181" s="301"/>
      <c r="K181" s="301"/>
      <c r="L181" s="301"/>
      <c r="M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301"/>
      <c r="AS181" s="301"/>
      <c r="AT181" s="301"/>
      <c r="AU181" s="301"/>
      <c r="AV181" s="301"/>
      <c r="AW181" s="301"/>
      <c r="AX181" s="301"/>
      <c r="AY181" s="301"/>
      <c r="AZ181" s="301"/>
      <c r="BA181" s="301"/>
      <c r="BB181" s="301"/>
      <c r="BC181" s="301"/>
      <c r="BD181" s="301"/>
      <c r="BE181" s="301"/>
      <c r="BF181" s="301"/>
      <c r="BG181" s="301"/>
      <c r="BH181" s="301"/>
      <c r="BI181" s="301"/>
      <c r="BJ181" s="301"/>
      <c r="BK181" s="301"/>
      <c r="BL181" s="301"/>
    </row>
    <row r="182" spans="5:64" x14ac:dyDescent="0.3">
      <c r="E182" s="301"/>
      <c r="F182" s="301"/>
      <c r="G182" s="301"/>
      <c r="H182" s="301"/>
      <c r="I182" s="301"/>
      <c r="J182" s="301"/>
      <c r="K182" s="301"/>
      <c r="L182" s="301"/>
      <c r="M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301"/>
      <c r="AS182" s="301"/>
      <c r="AT182" s="301"/>
      <c r="AU182" s="301"/>
      <c r="AV182" s="301"/>
      <c r="AW182" s="301"/>
      <c r="AX182" s="301"/>
      <c r="AY182" s="301"/>
      <c r="AZ182" s="301"/>
      <c r="BA182" s="301"/>
      <c r="BB182" s="301"/>
      <c r="BC182" s="301"/>
      <c r="BD182" s="301"/>
      <c r="BE182" s="301"/>
      <c r="BF182" s="301"/>
      <c r="BG182" s="301"/>
      <c r="BH182" s="301"/>
      <c r="BI182" s="301"/>
      <c r="BJ182" s="301"/>
      <c r="BK182" s="301"/>
      <c r="BL182" s="301"/>
    </row>
    <row r="183" spans="5:64" x14ac:dyDescent="0.3">
      <c r="E183" s="301"/>
      <c r="F183" s="301"/>
      <c r="G183" s="301"/>
      <c r="H183" s="301"/>
      <c r="I183" s="301"/>
      <c r="J183" s="301"/>
      <c r="K183" s="301"/>
      <c r="L183" s="301"/>
      <c r="M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301"/>
      <c r="AS183" s="301"/>
      <c r="AT183" s="301"/>
      <c r="AU183" s="301"/>
      <c r="AV183" s="301"/>
      <c r="AW183" s="301"/>
      <c r="AX183" s="301"/>
      <c r="AY183" s="301"/>
      <c r="AZ183" s="301"/>
      <c r="BA183" s="301"/>
      <c r="BB183" s="301"/>
      <c r="BC183" s="301"/>
      <c r="BD183" s="301"/>
      <c r="BE183" s="301"/>
      <c r="BF183" s="301"/>
      <c r="BG183" s="301"/>
      <c r="BH183" s="301"/>
      <c r="BI183" s="301"/>
      <c r="BJ183" s="301"/>
      <c r="BK183" s="301"/>
      <c r="BL183" s="301"/>
    </row>
    <row r="184" spans="5:64" x14ac:dyDescent="0.3">
      <c r="E184" s="301"/>
      <c r="F184" s="301"/>
      <c r="G184" s="301"/>
      <c r="H184" s="301"/>
      <c r="I184" s="301"/>
      <c r="J184" s="301"/>
      <c r="K184" s="301"/>
      <c r="L184" s="301"/>
      <c r="M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301"/>
      <c r="AS184" s="301"/>
      <c r="AT184" s="301"/>
      <c r="AU184" s="301"/>
      <c r="AV184" s="301"/>
      <c r="AW184" s="301"/>
      <c r="AX184" s="301"/>
      <c r="AY184" s="301"/>
      <c r="AZ184" s="301"/>
      <c r="BA184" s="301"/>
      <c r="BB184" s="301"/>
      <c r="BC184" s="301"/>
      <c r="BD184" s="301"/>
      <c r="BE184" s="301"/>
      <c r="BF184" s="301"/>
      <c r="BG184" s="301"/>
      <c r="BH184" s="301"/>
      <c r="BI184" s="301"/>
      <c r="BJ184" s="301"/>
      <c r="BK184" s="301"/>
      <c r="BL184" s="301"/>
    </row>
    <row r="185" spans="5:64" x14ac:dyDescent="0.3">
      <c r="E185" s="301"/>
      <c r="F185" s="301"/>
      <c r="G185" s="301"/>
      <c r="H185" s="301"/>
      <c r="I185" s="301"/>
      <c r="J185" s="301"/>
      <c r="K185" s="301"/>
      <c r="L185" s="301"/>
      <c r="M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301"/>
      <c r="AS185" s="301"/>
      <c r="AT185" s="301"/>
      <c r="AU185" s="301"/>
      <c r="AV185" s="301"/>
      <c r="AW185" s="301"/>
      <c r="AX185" s="301"/>
      <c r="AY185" s="301"/>
      <c r="AZ185" s="301"/>
      <c r="BA185" s="301"/>
      <c r="BB185" s="301"/>
      <c r="BC185" s="301"/>
      <c r="BD185" s="301"/>
      <c r="BE185" s="301"/>
      <c r="BF185" s="301"/>
      <c r="BG185" s="301"/>
      <c r="BH185" s="301"/>
      <c r="BI185" s="301"/>
      <c r="BJ185" s="301"/>
      <c r="BK185" s="301"/>
      <c r="BL185" s="301"/>
    </row>
    <row r="186" spans="5:64" x14ac:dyDescent="0.3">
      <c r="E186" s="301"/>
      <c r="F186" s="301"/>
      <c r="G186" s="301"/>
      <c r="H186" s="301"/>
      <c r="I186" s="301"/>
      <c r="J186" s="301"/>
      <c r="K186" s="301"/>
      <c r="L186" s="301"/>
      <c r="M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301"/>
      <c r="AS186" s="301"/>
      <c r="AT186" s="301"/>
      <c r="AU186" s="301"/>
      <c r="AV186" s="301"/>
      <c r="AW186" s="301"/>
      <c r="AX186" s="301"/>
      <c r="AY186" s="301"/>
      <c r="AZ186" s="301"/>
      <c r="BA186" s="301"/>
      <c r="BB186" s="301"/>
      <c r="BC186" s="301"/>
      <c r="BD186" s="301"/>
      <c r="BE186" s="301"/>
      <c r="BF186" s="301"/>
      <c r="BG186" s="301"/>
      <c r="BH186" s="301"/>
      <c r="BI186" s="301"/>
      <c r="BJ186" s="301"/>
      <c r="BK186" s="301"/>
      <c r="BL186" s="301"/>
    </row>
    <row r="187" spans="5:64" x14ac:dyDescent="0.3">
      <c r="E187" s="301"/>
      <c r="F187" s="301"/>
      <c r="G187" s="301"/>
      <c r="H187" s="301"/>
      <c r="I187" s="301"/>
      <c r="J187" s="301"/>
      <c r="K187" s="301"/>
      <c r="L187" s="301"/>
      <c r="M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301"/>
      <c r="AS187" s="301"/>
      <c r="AT187" s="301"/>
      <c r="AU187" s="301"/>
      <c r="AV187" s="301"/>
      <c r="AW187" s="301"/>
      <c r="AX187" s="301"/>
      <c r="AY187" s="301"/>
      <c r="AZ187" s="301"/>
      <c r="BA187" s="301"/>
      <c r="BB187" s="301"/>
      <c r="BC187" s="301"/>
      <c r="BD187" s="301"/>
      <c r="BE187" s="301"/>
      <c r="BF187" s="301"/>
      <c r="BG187" s="301"/>
      <c r="BH187" s="301"/>
      <c r="BI187" s="301"/>
      <c r="BJ187" s="301"/>
      <c r="BK187" s="301"/>
      <c r="BL187" s="301"/>
    </row>
    <row r="188" spans="5:64" x14ac:dyDescent="0.3">
      <c r="E188" s="301"/>
      <c r="F188" s="301"/>
      <c r="G188" s="301"/>
      <c r="H188" s="301"/>
      <c r="I188" s="301"/>
      <c r="J188" s="301"/>
      <c r="K188" s="301"/>
      <c r="L188" s="301"/>
      <c r="M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301"/>
      <c r="AS188" s="301"/>
      <c r="AT188" s="301"/>
      <c r="AU188" s="301"/>
      <c r="AV188" s="301"/>
      <c r="AW188" s="301"/>
      <c r="AX188" s="301"/>
      <c r="AY188" s="301"/>
      <c r="AZ188" s="301"/>
      <c r="BA188" s="301"/>
      <c r="BB188" s="301"/>
      <c r="BC188" s="301"/>
      <c r="BD188" s="301"/>
      <c r="BE188" s="301"/>
      <c r="BF188" s="301"/>
      <c r="BG188" s="301"/>
      <c r="BH188" s="301"/>
      <c r="BI188" s="301"/>
      <c r="BJ188" s="301"/>
      <c r="BK188" s="301"/>
      <c r="BL188" s="301"/>
    </row>
    <row r="189" spans="5:64" x14ac:dyDescent="0.3">
      <c r="E189" s="301"/>
      <c r="F189" s="301"/>
      <c r="G189" s="301"/>
      <c r="H189" s="301"/>
      <c r="I189" s="301"/>
      <c r="J189" s="301"/>
      <c r="K189" s="301"/>
      <c r="L189" s="301"/>
      <c r="M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301"/>
      <c r="AS189" s="301"/>
      <c r="AT189" s="301"/>
      <c r="AU189" s="301"/>
      <c r="AV189" s="301"/>
      <c r="AW189" s="301"/>
      <c r="AX189" s="301"/>
      <c r="AY189" s="301"/>
      <c r="AZ189" s="301"/>
      <c r="BA189" s="301"/>
      <c r="BB189" s="301"/>
      <c r="BC189" s="301"/>
      <c r="BD189" s="301"/>
      <c r="BE189" s="301"/>
      <c r="BF189" s="301"/>
      <c r="BG189" s="301"/>
      <c r="BH189" s="301"/>
      <c r="BI189" s="301"/>
      <c r="BJ189" s="301"/>
      <c r="BK189" s="301"/>
      <c r="BL189" s="301"/>
    </row>
    <row r="190" spans="5:64" x14ac:dyDescent="0.3">
      <c r="E190" s="301"/>
      <c r="F190" s="301"/>
      <c r="G190" s="301"/>
      <c r="H190" s="301"/>
      <c r="I190" s="301"/>
      <c r="J190" s="301"/>
      <c r="K190" s="301"/>
      <c r="L190" s="301"/>
      <c r="M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301"/>
      <c r="AS190" s="301"/>
      <c r="AT190" s="301"/>
      <c r="AU190" s="301"/>
      <c r="AV190" s="301"/>
      <c r="AW190" s="301"/>
      <c r="AX190" s="301"/>
      <c r="AY190" s="301"/>
      <c r="AZ190" s="301"/>
      <c r="BA190" s="301"/>
      <c r="BB190" s="301"/>
      <c r="BC190" s="301"/>
      <c r="BD190" s="301"/>
      <c r="BE190" s="301"/>
      <c r="BF190" s="301"/>
      <c r="BG190" s="301"/>
      <c r="BH190" s="301"/>
      <c r="BI190" s="301"/>
      <c r="BJ190" s="301"/>
      <c r="BK190" s="301"/>
      <c r="BL190" s="301"/>
    </row>
    <row r="191" spans="5:64" x14ac:dyDescent="0.3">
      <c r="E191" s="301"/>
      <c r="F191" s="301"/>
      <c r="G191" s="301"/>
      <c r="H191" s="301"/>
      <c r="I191" s="301"/>
      <c r="J191" s="301"/>
      <c r="K191" s="301"/>
      <c r="L191" s="301"/>
      <c r="M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301"/>
      <c r="AS191" s="301"/>
      <c r="AT191" s="301"/>
      <c r="AU191" s="301"/>
      <c r="AV191" s="301"/>
      <c r="AW191" s="301"/>
      <c r="AX191" s="301"/>
      <c r="AY191" s="301"/>
      <c r="AZ191" s="301"/>
      <c r="BA191" s="301"/>
      <c r="BB191" s="301"/>
      <c r="BC191" s="301"/>
      <c r="BD191" s="301"/>
      <c r="BE191" s="301"/>
      <c r="BF191" s="301"/>
      <c r="BG191" s="301"/>
      <c r="BH191" s="301"/>
      <c r="BI191" s="301"/>
      <c r="BJ191" s="301"/>
      <c r="BK191" s="301"/>
      <c r="BL191" s="301"/>
    </row>
    <row r="192" spans="5:64" x14ac:dyDescent="0.3">
      <c r="E192" s="301"/>
      <c r="F192" s="301"/>
      <c r="G192" s="301"/>
      <c r="H192" s="301"/>
      <c r="I192" s="301"/>
      <c r="J192" s="301"/>
      <c r="K192" s="301"/>
      <c r="L192" s="301"/>
      <c r="M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301"/>
      <c r="AS192" s="301"/>
      <c r="AT192" s="301"/>
      <c r="AU192" s="301"/>
      <c r="AV192" s="301"/>
      <c r="AW192" s="301"/>
      <c r="AX192" s="301"/>
      <c r="AY192" s="301"/>
      <c r="AZ192" s="301"/>
      <c r="BA192" s="301"/>
      <c r="BB192" s="301"/>
      <c r="BC192" s="301"/>
      <c r="BD192" s="301"/>
      <c r="BE192" s="301"/>
      <c r="BF192" s="301"/>
      <c r="BG192" s="301"/>
      <c r="BH192" s="301"/>
      <c r="BI192" s="301"/>
      <c r="BJ192" s="301"/>
      <c r="BK192" s="301"/>
      <c r="BL192" s="301"/>
    </row>
    <row r="193" spans="5:64" x14ac:dyDescent="0.3">
      <c r="E193" s="301"/>
      <c r="F193" s="301"/>
      <c r="G193" s="301"/>
      <c r="H193" s="301"/>
      <c r="I193" s="301"/>
      <c r="J193" s="301"/>
      <c r="K193" s="301"/>
      <c r="L193" s="301"/>
      <c r="M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301"/>
      <c r="AS193" s="301"/>
      <c r="AT193" s="301"/>
      <c r="AU193" s="301"/>
      <c r="AV193" s="301"/>
      <c r="AW193" s="301"/>
      <c r="AX193" s="301"/>
      <c r="AY193" s="301"/>
      <c r="AZ193" s="301"/>
      <c r="BA193" s="301"/>
      <c r="BB193" s="301"/>
      <c r="BC193" s="301"/>
      <c r="BD193" s="301"/>
      <c r="BE193" s="301"/>
      <c r="BF193" s="301"/>
      <c r="BG193" s="301"/>
      <c r="BH193" s="301"/>
      <c r="BI193" s="301"/>
      <c r="BJ193" s="301"/>
      <c r="BK193" s="301"/>
      <c r="BL193" s="301"/>
    </row>
    <row r="194" spans="5:64" x14ac:dyDescent="0.3">
      <c r="E194" s="301"/>
      <c r="F194" s="301"/>
      <c r="G194" s="301"/>
      <c r="H194" s="301"/>
      <c r="I194" s="301"/>
      <c r="J194" s="301"/>
      <c r="K194" s="301"/>
      <c r="L194" s="301"/>
      <c r="M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301"/>
      <c r="AS194" s="301"/>
      <c r="AT194" s="301"/>
      <c r="AU194" s="301"/>
      <c r="AV194" s="301"/>
      <c r="AW194" s="301"/>
      <c r="AX194" s="301"/>
      <c r="AY194" s="301"/>
      <c r="AZ194" s="301"/>
      <c r="BA194" s="301"/>
      <c r="BB194" s="301"/>
      <c r="BC194" s="301"/>
      <c r="BD194" s="301"/>
      <c r="BE194" s="301"/>
      <c r="BF194" s="301"/>
      <c r="BG194" s="301"/>
      <c r="BH194" s="301"/>
      <c r="BI194" s="301"/>
      <c r="BJ194" s="301"/>
      <c r="BK194" s="301"/>
      <c r="BL194" s="301"/>
    </row>
    <row r="195" spans="5:64" x14ac:dyDescent="0.3">
      <c r="E195" s="301"/>
      <c r="F195" s="301"/>
      <c r="G195" s="301"/>
      <c r="H195" s="301"/>
      <c r="I195" s="301"/>
      <c r="J195" s="301"/>
      <c r="K195" s="301"/>
      <c r="L195" s="301"/>
      <c r="M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301"/>
      <c r="AS195" s="301"/>
      <c r="AT195" s="301"/>
      <c r="AU195" s="301"/>
      <c r="AV195" s="301"/>
      <c r="AW195" s="301"/>
      <c r="AX195" s="301"/>
      <c r="AY195" s="301"/>
      <c r="AZ195" s="301"/>
      <c r="BA195" s="301"/>
      <c r="BB195" s="301"/>
      <c r="BC195" s="301"/>
      <c r="BD195" s="301"/>
      <c r="BE195" s="301"/>
      <c r="BF195" s="301"/>
      <c r="BG195" s="301"/>
      <c r="BH195" s="301"/>
      <c r="BI195" s="301"/>
      <c r="BJ195" s="301"/>
      <c r="BK195" s="301"/>
      <c r="BL195" s="301"/>
    </row>
    <row r="196" spans="5:64" x14ac:dyDescent="0.3">
      <c r="E196" s="301"/>
      <c r="F196" s="301"/>
      <c r="G196" s="301"/>
      <c r="H196" s="301"/>
      <c r="I196" s="301"/>
      <c r="J196" s="301"/>
      <c r="K196" s="301"/>
      <c r="L196" s="301"/>
      <c r="M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301"/>
      <c r="AS196" s="301"/>
      <c r="AT196" s="301"/>
      <c r="AU196" s="301"/>
      <c r="AV196" s="301"/>
      <c r="AW196" s="301"/>
      <c r="AX196" s="301"/>
      <c r="AY196" s="301"/>
      <c r="AZ196" s="301"/>
      <c r="BA196" s="301"/>
      <c r="BB196" s="301"/>
      <c r="BC196" s="301"/>
      <c r="BD196" s="301"/>
      <c r="BE196" s="301"/>
      <c r="BF196" s="301"/>
      <c r="BG196" s="301"/>
      <c r="BH196" s="301"/>
      <c r="BI196" s="301"/>
      <c r="BJ196" s="301"/>
      <c r="BK196" s="301"/>
      <c r="BL196" s="301"/>
    </row>
    <row r="197" spans="5:64" x14ac:dyDescent="0.3">
      <c r="E197" s="301"/>
      <c r="F197" s="301"/>
      <c r="G197" s="301"/>
      <c r="H197" s="301"/>
      <c r="I197" s="301"/>
      <c r="J197" s="301"/>
      <c r="K197" s="301"/>
      <c r="L197" s="301"/>
      <c r="M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301"/>
      <c r="AS197" s="301"/>
      <c r="AT197" s="301"/>
      <c r="AU197" s="301"/>
      <c r="AV197" s="301"/>
      <c r="AW197" s="301"/>
      <c r="AX197" s="301"/>
      <c r="AY197" s="301"/>
      <c r="AZ197" s="301"/>
      <c r="BA197" s="301"/>
      <c r="BB197" s="301"/>
      <c r="BC197" s="301"/>
      <c r="BD197" s="301"/>
      <c r="BE197" s="301"/>
      <c r="BF197" s="301"/>
      <c r="BG197" s="301"/>
      <c r="BH197" s="301"/>
      <c r="BI197" s="301"/>
      <c r="BJ197" s="301"/>
      <c r="BK197" s="301"/>
      <c r="BL197" s="301"/>
    </row>
    <row r="198" spans="5:64" x14ac:dyDescent="0.3">
      <c r="E198" s="301"/>
      <c r="F198" s="301"/>
      <c r="G198" s="301"/>
      <c r="H198" s="301"/>
      <c r="I198" s="301"/>
      <c r="J198" s="301"/>
      <c r="K198" s="301"/>
      <c r="L198" s="301"/>
      <c r="M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301"/>
      <c r="AS198" s="301"/>
      <c r="AT198" s="301"/>
      <c r="AU198" s="301"/>
      <c r="AV198" s="301"/>
      <c r="AW198" s="301"/>
      <c r="AX198" s="301"/>
      <c r="AY198" s="301"/>
      <c r="AZ198" s="301"/>
      <c r="BA198" s="301"/>
      <c r="BB198" s="301"/>
      <c r="BC198" s="301"/>
      <c r="BD198" s="301"/>
      <c r="BE198" s="301"/>
      <c r="BF198" s="301"/>
      <c r="BG198" s="301"/>
      <c r="BH198" s="301"/>
      <c r="BI198" s="301"/>
      <c r="BJ198" s="301"/>
      <c r="BK198" s="301"/>
      <c r="BL198" s="301"/>
    </row>
    <row r="199" spans="5:64" x14ac:dyDescent="0.3">
      <c r="E199" s="301"/>
      <c r="F199" s="301"/>
      <c r="G199" s="301"/>
      <c r="H199" s="301"/>
      <c r="I199" s="301"/>
      <c r="J199" s="301"/>
      <c r="K199" s="301"/>
      <c r="L199" s="301"/>
      <c r="M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301"/>
      <c r="AS199" s="301"/>
      <c r="AT199" s="301"/>
      <c r="AU199" s="301"/>
      <c r="AV199" s="301"/>
      <c r="AW199" s="301"/>
      <c r="AX199" s="301"/>
      <c r="AY199" s="301"/>
      <c r="AZ199" s="301"/>
      <c r="BA199" s="301"/>
      <c r="BB199" s="301"/>
      <c r="BC199" s="301"/>
      <c r="BD199" s="301"/>
      <c r="BE199" s="301"/>
      <c r="BF199" s="301"/>
      <c r="BG199" s="301"/>
      <c r="BH199" s="301"/>
      <c r="BI199" s="301"/>
      <c r="BJ199" s="301"/>
      <c r="BK199" s="301"/>
      <c r="BL199" s="301"/>
    </row>
    <row r="200" spans="5:64" x14ac:dyDescent="0.3">
      <c r="E200" s="301"/>
      <c r="F200" s="301"/>
      <c r="G200" s="301"/>
      <c r="H200" s="301"/>
      <c r="I200" s="301"/>
      <c r="J200" s="301"/>
      <c r="K200" s="301"/>
      <c r="L200" s="301"/>
      <c r="M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301"/>
      <c r="AS200" s="301"/>
      <c r="AT200" s="301"/>
      <c r="AU200" s="301"/>
      <c r="AV200" s="301"/>
      <c r="AW200" s="301"/>
      <c r="AX200" s="301"/>
      <c r="AY200" s="301"/>
      <c r="AZ200" s="301"/>
      <c r="BA200" s="301"/>
      <c r="BB200" s="301"/>
      <c r="BC200" s="301"/>
      <c r="BD200" s="301"/>
      <c r="BE200" s="301"/>
      <c r="BF200" s="301"/>
      <c r="BG200" s="301"/>
      <c r="BH200" s="301"/>
      <c r="BI200" s="301"/>
      <c r="BJ200" s="301"/>
      <c r="BK200" s="301"/>
      <c r="BL200" s="301"/>
    </row>
    <row r="201" spans="5:64" x14ac:dyDescent="0.3">
      <c r="E201" s="301"/>
      <c r="F201" s="301"/>
      <c r="G201" s="301"/>
      <c r="H201" s="301"/>
      <c r="I201" s="301"/>
      <c r="J201" s="301"/>
      <c r="K201" s="301"/>
      <c r="L201" s="301"/>
      <c r="M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301"/>
      <c r="AS201" s="301"/>
      <c r="AT201" s="301"/>
      <c r="AU201" s="301"/>
      <c r="AV201" s="301"/>
      <c r="AW201" s="301"/>
      <c r="AX201" s="301"/>
      <c r="AY201" s="301"/>
      <c r="AZ201" s="301"/>
      <c r="BA201" s="301"/>
      <c r="BB201" s="301"/>
      <c r="BC201" s="301"/>
      <c r="BD201" s="301"/>
      <c r="BE201" s="301"/>
      <c r="BF201" s="301"/>
      <c r="BG201" s="301"/>
      <c r="BH201" s="301"/>
      <c r="BI201" s="301"/>
      <c r="BJ201" s="301"/>
      <c r="BK201" s="301"/>
      <c r="BL201" s="301"/>
    </row>
    <row r="202" spans="5:64" x14ac:dyDescent="0.3">
      <c r="E202" s="301"/>
      <c r="F202" s="301"/>
      <c r="G202" s="301"/>
      <c r="H202" s="301"/>
      <c r="I202" s="301"/>
      <c r="J202" s="301"/>
      <c r="K202" s="301"/>
      <c r="L202" s="301"/>
      <c r="M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301"/>
      <c r="AS202" s="301"/>
      <c r="AT202" s="301"/>
      <c r="AU202" s="301"/>
      <c r="AV202" s="301"/>
      <c r="AW202" s="301"/>
      <c r="AX202" s="301"/>
      <c r="AY202" s="301"/>
      <c r="AZ202" s="301"/>
      <c r="BA202" s="301"/>
      <c r="BB202" s="301"/>
      <c r="BC202" s="301"/>
      <c r="BD202" s="301"/>
      <c r="BE202" s="301"/>
      <c r="BF202" s="301"/>
      <c r="BG202" s="301"/>
      <c r="BH202" s="301"/>
      <c r="BI202" s="301"/>
      <c r="BJ202" s="301"/>
      <c r="BK202" s="301"/>
      <c r="BL202" s="301"/>
    </row>
    <row r="203" spans="5:64" x14ac:dyDescent="0.3">
      <c r="E203" s="301"/>
      <c r="F203" s="301"/>
      <c r="G203" s="301"/>
      <c r="H203" s="301"/>
      <c r="I203" s="301"/>
      <c r="J203" s="301"/>
      <c r="K203" s="301"/>
      <c r="L203" s="301"/>
      <c r="M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301"/>
      <c r="AS203" s="301"/>
      <c r="AT203" s="301"/>
      <c r="AU203" s="301"/>
      <c r="AV203" s="301"/>
      <c r="AW203" s="301"/>
      <c r="AX203" s="301"/>
      <c r="AY203" s="301"/>
      <c r="AZ203" s="301"/>
      <c r="BA203" s="301"/>
      <c r="BB203" s="301"/>
      <c r="BC203" s="301"/>
      <c r="BD203" s="301"/>
      <c r="BE203" s="301"/>
      <c r="BF203" s="301"/>
      <c r="BG203" s="301"/>
      <c r="BH203" s="301"/>
      <c r="BI203" s="301"/>
      <c r="BJ203" s="301"/>
      <c r="BK203" s="301"/>
      <c r="BL203" s="301"/>
    </row>
    <row r="204" spans="5:64" x14ac:dyDescent="0.3">
      <c r="E204" s="301"/>
      <c r="F204" s="301"/>
      <c r="G204" s="301"/>
      <c r="H204" s="301"/>
      <c r="I204" s="301"/>
      <c r="J204" s="301"/>
      <c r="K204" s="301"/>
      <c r="L204" s="301"/>
      <c r="M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301"/>
      <c r="AS204" s="301"/>
      <c r="AT204" s="301"/>
      <c r="AU204" s="301"/>
      <c r="AV204" s="301"/>
      <c r="AW204" s="301"/>
      <c r="AX204" s="301"/>
      <c r="AY204" s="301"/>
      <c r="AZ204" s="301"/>
      <c r="BA204" s="301"/>
      <c r="BB204" s="301"/>
      <c r="BC204" s="301"/>
      <c r="BD204" s="301"/>
      <c r="BE204" s="301"/>
      <c r="BF204" s="301"/>
      <c r="BG204" s="301"/>
      <c r="BH204" s="301"/>
      <c r="BI204" s="301"/>
      <c r="BJ204" s="301"/>
      <c r="BK204" s="301"/>
      <c r="BL204" s="301"/>
    </row>
    <row r="205" spans="5:64" x14ac:dyDescent="0.3">
      <c r="E205" s="301"/>
      <c r="F205" s="301"/>
      <c r="G205" s="301"/>
      <c r="H205" s="301"/>
      <c r="I205" s="301"/>
      <c r="J205" s="301"/>
      <c r="K205" s="301"/>
      <c r="L205" s="301"/>
      <c r="M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301"/>
      <c r="AS205" s="301"/>
      <c r="AT205" s="301"/>
      <c r="AU205" s="301"/>
      <c r="AV205" s="301"/>
      <c r="AW205" s="301"/>
      <c r="AX205" s="301"/>
      <c r="AY205" s="301"/>
      <c r="AZ205" s="301"/>
      <c r="BA205" s="301"/>
      <c r="BB205" s="301"/>
      <c r="BC205" s="301"/>
      <c r="BD205" s="301"/>
      <c r="BE205" s="301"/>
      <c r="BF205" s="301"/>
      <c r="BG205" s="301"/>
      <c r="BH205" s="301"/>
      <c r="BI205" s="301"/>
      <c r="BJ205" s="301"/>
      <c r="BK205" s="301"/>
      <c r="BL205" s="301"/>
    </row>
    <row r="206" spans="5:64" x14ac:dyDescent="0.3">
      <c r="E206" s="301"/>
      <c r="F206" s="301"/>
      <c r="G206" s="301"/>
      <c r="H206" s="301"/>
      <c r="I206" s="301"/>
      <c r="J206" s="301"/>
      <c r="K206" s="301"/>
      <c r="L206" s="301"/>
      <c r="M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301"/>
      <c r="AS206" s="301"/>
      <c r="AT206" s="301"/>
      <c r="AU206" s="301"/>
      <c r="AV206" s="301"/>
      <c r="AW206" s="301"/>
      <c r="AX206" s="301"/>
      <c r="AY206" s="301"/>
      <c r="AZ206" s="301"/>
      <c r="BA206" s="301"/>
      <c r="BB206" s="301"/>
      <c r="BC206" s="301"/>
      <c r="BD206" s="301"/>
      <c r="BE206" s="301"/>
      <c r="BF206" s="301"/>
      <c r="BG206" s="301"/>
      <c r="BH206" s="301"/>
      <c r="BI206" s="301"/>
      <c r="BJ206" s="301"/>
      <c r="BK206" s="301"/>
      <c r="BL206" s="301"/>
    </row>
    <row r="207" spans="5:64" x14ac:dyDescent="0.3">
      <c r="E207" s="301"/>
      <c r="F207" s="301"/>
      <c r="G207" s="301"/>
      <c r="H207" s="301"/>
      <c r="I207" s="301"/>
      <c r="J207" s="301"/>
      <c r="K207" s="301"/>
      <c r="L207" s="301"/>
      <c r="M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301"/>
      <c r="AS207" s="301"/>
      <c r="AT207" s="301"/>
      <c r="AU207" s="301"/>
      <c r="AV207" s="301"/>
      <c r="AW207" s="301"/>
      <c r="AX207" s="301"/>
      <c r="AY207" s="301"/>
      <c r="AZ207" s="301"/>
      <c r="BA207" s="301"/>
      <c r="BB207" s="301"/>
      <c r="BC207" s="301"/>
      <c r="BD207" s="301"/>
      <c r="BE207" s="301"/>
      <c r="BF207" s="301"/>
      <c r="BG207" s="301"/>
      <c r="BH207" s="301"/>
      <c r="BI207" s="301"/>
      <c r="BJ207" s="301"/>
      <c r="BK207" s="301"/>
      <c r="BL207" s="301"/>
    </row>
    <row r="208" spans="5:64" x14ac:dyDescent="0.3">
      <c r="E208" s="301"/>
      <c r="F208" s="301"/>
      <c r="G208" s="301"/>
      <c r="H208" s="301"/>
      <c r="I208" s="301"/>
      <c r="J208" s="301"/>
      <c r="K208" s="301"/>
      <c r="L208" s="301"/>
      <c r="M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301"/>
      <c r="AS208" s="301"/>
      <c r="AT208" s="301"/>
      <c r="AU208" s="301"/>
      <c r="AV208" s="301"/>
      <c r="AW208" s="301"/>
      <c r="AX208" s="301"/>
      <c r="AY208" s="301"/>
      <c r="AZ208" s="301"/>
      <c r="BA208" s="301"/>
      <c r="BB208" s="301"/>
      <c r="BC208" s="301"/>
      <c r="BD208" s="301"/>
      <c r="BE208" s="301"/>
      <c r="BF208" s="301"/>
      <c r="BG208" s="301"/>
      <c r="BH208" s="301"/>
      <c r="BI208" s="301"/>
      <c r="BJ208" s="301"/>
      <c r="BK208" s="301"/>
      <c r="BL208" s="301"/>
    </row>
    <row r="209" spans="5:64" x14ac:dyDescent="0.3">
      <c r="E209" s="301"/>
      <c r="F209" s="301"/>
      <c r="G209" s="301"/>
      <c r="H209" s="301"/>
      <c r="I209" s="301"/>
      <c r="J209" s="301"/>
      <c r="K209" s="301"/>
      <c r="L209" s="301"/>
      <c r="M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301"/>
      <c r="AS209" s="301"/>
      <c r="AT209" s="301"/>
      <c r="AU209" s="301"/>
      <c r="AV209" s="301"/>
      <c r="AW209" s="301"/>
      <c r="AX209" s="301"/>
      <c r="AY209" s="301"/>
      <c r="AZ209" s="301"/>
      <c r="BA209" s="301"/>
      <c r="BB209" s="301"/>
      <c r="BC209" s="301"/>
      <c r="BD209" s="301"/>
      <c r="BE209" s="301"/>
      <c r="BF209" s="301"/>
      <c r="BG209" s="301"/>
      <c r="BH209" s="301"/>
      <c r="BI209" s="301"/>
      <c r="BJ209" s="301"/>
      <c r="BK209" s="301"/>
      <c r="BL209" s="301"/>
    </row>
    <row r="210" spans="5:64" x14ac:dyDescent="0.3">
      <c r="E210" s="301"/>
      <c r="F210" s="301"/>
      <c r="G210" s="301"/>
      <c r="H210" s="301"/>
      <c r="I210" s="301"/>
      <c r="J210" s="301"/>
      <c r="K210" s="301"/>
      <c r="L210" s="301"/>
      <c r="M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301"/>
      <c r="AS210" s="301"/>
      <c r="AT210" s="301"/>
      <c r="AU210" s="301"/>
      <c r="AV210" s="301"/>
      <c r="AW210" s="301"/>
      <c r="AX210" s="301"/>
      <c r="AY210" s="301"/>
      <c r="AZ210" s="301"/>
      <c r="BA210" s="301"/>
      <c r="BB210" s="301"/>
      <c r="BC210" s="301"/>
      <c r="BD210" s="301"/>
      <c r="BE210" s="301"/>
      <c r="BF210" s="301"/>
      <c r="BG210" s="301"/>
      <c r="BH210" s="301"/>
      <c r="BI210" s="301"/>
      <c r="BJ210" s="301"/>
      <c r="BK210" s="301"/>
      <c r="BL210" s="301"/>
    </row>
    <row r="211" spans="5:64" x14ac:dyDescent="0.3">
      <c r="E211" s="301"/>
      <c r="F211" s="301"/>
      <c r="G211" s="301"/>
      <c r="H211" s="301"/>
      <c r="I211" s="301"/>
      <c r="J211" s="301"/>
      <c r="K211" s="301"/>
      <c r="L211" s="301"/>
      <c r="M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301"/>
      <c r="AS211" s="301"/>
      <c r="AT211" s="301"/>
      <c r="AU211" s="301"/>
      <c r="AV211" s="301"/>
      <c r="AW211" s="301"/>
      <c r="AX211" s="301"/>
      <c r="AY211" s="301"/>
      <c r="AZ211" s="301"/>
      <c r="BA211" s="301"/>
      <c r="BB211" s="301"/>
      <c r="BC211" s="301"/>
      <c r="BD211" s="301"/>
      <c r="BE211" s="301"/>
      <c r="BF211" s="301"/>
      <c r="BG211" s="301"/>
      <c r="BH211" s="301"/>
      <c r="BI211" s="301"/>
      <c r="BJ211" s="301"/>
      <c r="BK211" s="301"/>
      <c r="BL211" s="301"/>
    </row>
    <row r="212" spans="5:64" x14ac:dyDescent="0.3">
      <c r="E212" s="301"/>
      <c r="F212" s="301"/>
      <c r="G212" s="301"/>
      <c r="H212" s="301"/>
      <c r="I212" s="301"/>
      <c r="J212" s="301"/>
      <c r="K212" s="301"/>
      <c r="L212" s="301"/>
      <c r="M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301"/>
      <c r="AS212" s="301"/>
      <c r="AT212" s="301"/>
      <c r="AU212" s="301"/>
      <c r="AV212" s="301"/>
      <c r="AW212" s="301"/>
      <c r="AX212" s="301"/>
      <c r="AY212" s="301"/>
      <c r="AZ212" s="301"/>
      <c r="BA212" s="301"/>
      <c r="BB212" s="301"/>
      <c r="BC212" s="301"/>
      <c r="BD212" s="301"/>
      <c r="BE212" s="301"/>
      <c r="BF212" s="301"/>
      <c r="BG212" s="301"/>
      <c r="BH212" s="301"/>
      <c r="BI212" s="301"/>
      <c r="BJ212" s="301"/>
      <c r="BK212" s="301"/>
      <c r="BL212" s="301"/>
    </row>
    <row r="213" spans="5:64" x14ac:dyDescent="0.3">
      <c r="E213" s="301"/>
      <c r="F213" s="301"/>
      <c r="G213" s="301"/>
      <c r="H213" s="301"/>
      <c r="I213" s="301"/>
      <c r="J213" s="301"/>
      <c r="K213" s="301"/>
      <c r="L213" s="301"/>
      <c r="M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301"/>
      <c r="AS213" s="301"/>
      <c r="AT213" s="301"/>
      <c r="AU213" s="301"/>
      <c r="AV213" s="301"/>
      <c r="AW213" s="301"/>
      <c r="AX213" s="301"/>
      <c r="AY213" s="301"/>
      <c r="AZ213" s="301"/>
      <c r="BA213" s="301"/>
      <c r="BB213" s="301"/>
      <c r="BC213" s="301"/>
      <c r="BD213" s="301"/>
      <c r="BE213" s="301"/>
      <c r="BF213" s="301"/>
      <c r="BG213" s="301"/>
      <c r="BH213" s="301"/>
      <c r="BI213" s="301"/>
      <c r="BJ213" s="301"/>
      <c r="BK213" s="301"/>
      <c r="BL213" s="301"/>
    </row>
    <row r="214" spans="5:64" x14ac:dyDescent="0.3">
      <c r="E214" s="301"/>
      <c r="F214" s="301"/>
      <c r="G214" s="301"/>
      <c r="H214" s="301"/>
      <c r="I214" s="301"/>
      <c r="J214" s="301"/>
      <c r="K214" s="301"/>
      <c r="L214" s="301"/>
      <c r="M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301"/>
      <c r="AS214" s="301"/>
      <c r="AT214" s="301"/>
      <c r="AU214" s="301"/>
      <c r="AV214" s="301"/>
      <c r="AW214" s="301"/>
      <c r="AX214" s="301"/>
      <c r="AY214" s="301"/>
      <c r="AZ214" s="301"/>
      <c r="BA214" s="301"/>
      <c r="BB214" s="301"/>
      <c r="BC214" s="301"/>
      <c r="BD214" s="301"/>
      <c r="BE214" s="301"/>
      <c r="BF214" s="301"/>
      <c r="BG214" s="301"/>
      <c r="BH214" s="301"/>
      <c r="BI214" s="301"/>
      <c r="BJ214" s="301"/>
      <c r="BK214" s="301"/>
      <c r="BL214" s="301"/>
    </row>
    <row r="215" spans="5:64" x14ac:dyDescent="0.3">
      <c r="E215" s="301"/>
      <c r="F215" s="301"/>
      <c r="G215" s="301"/>
      <c r="H215" s="301"/>
      <c r="I215" s="301"/>
      <c r="J215" s="301"/>
      <c r="K215" s="301"/>
      <c r="L215" s="301"/>
      <c r="M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301"/>
      <c r="AS215" s="301"/>
      <c r="AT215" s="301"/>
      <c r="AU215" s="301"/>
      <c r="AV215" s="301"/>
      <c r="AW215" s="301"/>
      <c r="AX215" s="301"/>
      <c r="AY215" s="301"/>
      <c r="AZ215" s="301"/>
      <c r="BA215" s="301"/>
      <c r="BB215" s="301"/>
      <c r="BC215" s="301"/>
      <c r="BD215" s="301"/>
      <c r="BE215" s="301"/>
      <c r="BF215" s="301"/>
      <c r="BG215" s="301"/>
      <c r="BH215" s="301"/>
      <c r="BI215" s="301"/>
      <c r="BJ215" s="301"/>
      <c r="BK215" s="301"/>
      <c r="BL215" s="301"/>
    </row>
    <row r="216" spans="5:64" x14ac:dyDescent="0.3">
      <c r="E216" s="301"/>
      <c r="F216" s="301"/>
      <c r="G216" s="301"/>
      <c r="H216" s="301"/>
      <c r="I216" s="301"/>
      <c r="J216" s="301"/>
      <c r="K216" s="301"/>
      <c r="L216" s="301"/>
      <c r="M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301"/>
      <c r="AS216" s="301"/>
      <c r="AT216" s="301"/>
      <c r="AU216" s="301"/>
      <c r="AV216" s="301"/>
      <c r="AW216" s="301"/>
      <c r="AX216" s="301"/>
      <c r="AY216" s="301"/>
      <c r="AZ216" s="301"/>
      <c r="BA216" s="301"/>
      <c r="BB216" s="301"/>
      <c r="BC216" s="301"/>
      <c r="BD216" s="301"/>
      <c r="BE216" s="301"/>
      <c r="BF216" s="301"/>
      <c r="BG216" s="301"/>
      <c r="BH216" s="301"/>
      <c r="BI216" s="301"/>
      <c r="BJ216" s="301"/>
      <c r="BK216" s="301"/>
      <c r="BL216" s="301"/>
    </row>
    <row r="217" spans="5:64" x14ac:dyDescent="0.3">
      <c r="E217" s="301"/>
      <c r="F217" s="301"/>
      <c r="G217" s="301"/>
      <c r="H217" s="301"/>
      <c r="I217" s="301"/>
      <c r="J217" s="301"/>
      <c r="K217" s="301"/>
      <c r="L217" s="301"/>
      <c r="M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301"/>
      <c r="AS217" s="301"/>
      <c r="AT217" s="301"/>
      <c r="AU217" s="301"/>
      <c r="AV217" s="301"/>
      <c r="AW217" s="301"/>
      <c r="AX217" s="301"/>
      <c r="AY217" s="301"/>
      <c r="AZ217" s="301"/>
      <c r="BA217" s="301"/>
      <c r="BB217" s="301"/>
      <c r="BC217" s="301"/>
      <c r="BD217" s="301"/>
      <c r="BE217" s="301"/>
      <c r="BF217" s="301"/>
      <c r="BG217" s="301"/>
      <c r="BH217" s="301"/>
      <c r="BI217" s="301"/>
      <c r="BJ217" s="301"/>
      <c r="BK217" s="301"/>
      <c r="BL217" s="301"/>
    </row>
    <row r="218" spans="5:64" x14ac:dyDescent="0.3">
      <c r="E218" s="301"/>
      <c r="F218" s="301"/>
      <c r="G218" s="301"/>
      <c r="H218" s="301"/>
      <c r="I218" s="301"/>
      <c r="J218" s="301"/>
      <c r="K218" s="301"/>
      <c r="L218" s="301"/>
      <c r="M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301"/>
      <c r="AS218" s="301"/>
      <c r="AT218" s="301"/>
      <c r="AU218" s="301"/>
      <c r="AV218" s="301"/>
      <c r="AW218" s="301"/>
      <c r="AX218" s="301"/>
      <c r="AY218" s="301"/>
      <c r="AZ218" s="301"/>
      <c r="BA218" s="301"/>
      <c r="BB218" s="301"/>
      <c r="BC218" s="301"/>
      <c r="BD218" s="301"/>
      <c r="BE218" s="301"/>
      <c r="BF218" s="301"/>
      <c r="BG218" s="301"/>
      <c r="BH218" s="301"/>
      <c r="BI218" s="301"/>
      <c r="BJ218" s="301"/>
      <c r="BK218" s="301"/>
      <c r="BL218" s="301"/>
    </row>
    <row r="219" spans="5:64" x14ac:dyDescent="0.3">
      <c r="E219" s="301"/>
      <c r="F219" s="301"/>
      <c r="G219" s="301"/>
      <c r="H219" s="301"/>
      <c r="I219" s="301"/>
      <c r="J219" s="301"/>
      <c r="K219" s="301"/>
      <c r="L219" s="301"/>
      <c r="M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301"/>
      <c r="AS219" s="301"/>
      <c r="AT219" s="301"/>
      <c r="AU219" s="301"/>
      <c r="AV219" s="301"/>
      <c r="AW219" s="301"/>
      <c r="AX219" s="301"/>
      <c r="AY219" s="301"/>
      <c r="AZ219" s="301"/>
      <c r="BA219" s="301"/>
      <c r="BB219" s="301"/>
      <c r="BC219" s="301"/>
      <c r="BD219" s="301"/>
      <c r="BE219" s="301"/>
      <c r="BF219" s="301"/>
      <c r="BG219" s="301"/>
      <c r="BH219" s="301"/>
      <c r="BI219" s="301"/>
      <c r="BJ219" s="301"/>
      <c r="BK219" s="301"/>
      <c r="BL219" s="301"/>
    </row>
    <row r="220" spans="5:64" x14ac:dyDescent="0.3">
      <c r="E220" s="301"/>
      <c r="F220" s="301"/>
      <c r="G220" s="301"/>
      <c r="H220" s="301"/>
      <c r="I220" s="301"/>
      <c r="J220" s="301"/>
      <c r="K220" s="301"/>
      <c r="L220" s="301"/>
      <c r="M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301"/>
      <c r="AS220" s="301"/>
      <c r="AT220" s="301"/>
      <c r="AU220" s="301"/>
      <c r="AV220" s="301"/>
      <c r="AW220" s="301"/>
      <c r="AX220" s="301"/>
      <c r="AY220" s="301"/>
      <c r="AZ220" s="301"/>
      <c r="BA220" s="301"/>
      <c r="BB220" s="301"/>
      <c r="BC220" s="301"/>
      <c r="BD220" s="301"/>
      <c r="BE220" s="301"/>
      <c r="BF220" s="301"/>
      <c r="BG220" s="301"/>
      <c r="BH220" s="301"/>
      <c r="BI220" s="301"/>
      <c r="BJ220" s="301"/>
      <c r="BK220" s="301"/>
      <c r="BL220" s="301"/>
    </row>
    <row r="221" spans="5:64" x14ac:dyDescent="0.3">
      <c r="E221" s="301"/>
      <c r="F221" s="301"/>
      <c r="G221" s="301"/>
      <c r="H221" s="301"/>
      <c r="I221" s="301"/>
      <c r="J221" s="301"/>
      <c r="K221" s="301"/>
      <c r="L221" s="301"/>
      <c r="M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301"/>
      <c r="AS221" s="301"/>
      <c r="AT221" s="301"/>
      <c r="AU221" s="301"/>
      <c r="AV221" s="301"/>
      <c r="AW221" s="301"/>
      <c r="AX221" s="301"/>
      <c r="AY221" s="301"/>
      <c r="AZ221" s="301"/>
      <c r="BA221" s="301"/>
      <c r="BB221" s="301"/>
      <c r="BC221" s="301"/>
      <c r="BD221" s="301"/>
      <c r="BE221" s="301"/>
      <c r="BF221" s="301"/>
      <c r="BG221" s="301"/>
      <c r="BH221" s="301"/>
      <c r="BI221" s="301"/>
      <c r="BJ221" s="301"/>
      <c r="BK221" s="301"/>
      <c r="BL221" s="301"/>
    </row>
    <row r="222" spans="5:64" x14ac:dyDescent="0.3">
      <c r="E222" s="301"/>
      <c r="F222" s="301"/>
      <c r="G222" s="301"/>
      <c r="H222" s="301"/>
      <c r="I222" s="301"/>
      <c r="J222" s="301"/>
      <c r="K222" s="301"/>
      <c r="L222" s="301"/>
      <c r="M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301"/>
      <c r="AS222" s="301"/>
      <c r="AT222" s="301"/>
      <c r="AU222" s="301"/>
      <c r="AV222" s="301"/>
      <c r="AW222" s="301"/>
      <c r="AX222" s="301"/>
      <c r="AY222" s="301"/>
      <c r="AZ222" s="301"/>
      <c r="BA222" s="301"/>
      <c r="BB222" s="301"/>
      <c r="BC222" s="301"/>
      <c r="BD222" s="301"/>
      <c r="BE222" s="301"/>
      <c r="BF222" s="301"/>
      <c r="BG222" s="301"/>
      <c r="BH222" s="301"/>
      <c r="BI222" s="301"/>
      <c r="BJ222" s="301"/>
      <c r="BK222" s="301"/>
      <c r="BL222" s="301"/>
    </row>
    <row r="223" spans="5:64" x14ac:dyDescent="0.3">
      <c r="E223" s="301"/>
      <c r="F223" s="301"/>
      <c r="G223" s="301"/>
      <c r="H223" s="301"/>
      <c r="I223" s="301"/>
      <c r="J223" s="301"/>
      <c r="K223" s="301"/>
      <c r="L223" s="301"/>
      <c r="M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301"/>
      <c r="AS223" s="301"/>
      <c r="AT223" s="301"/>
      <c r="AU223" s="301"/>
      <c r="AV223" s="301"/>
      <c r="AW223" s="301"/>
      <c r="AX223" s="301"/>
      <c r="AY223" s="301"/>
      <c r="AZ223" s="301"/>
      <c r="BA223" s="301"/>
      <c r="BB223" s="301"/>
      <c r="BC223" s="301"/>
      <c r="BD223" s="301"/>
      <c r="BE223" s="301"/>
      <c r="BF223" s="301"/>
      <c r="BG223" s="301"/>
      <c r="BH223" s="301"/>
      <c r="BI223" s="301"/>
      <c r="BJ223" s="301"/>
      <c r="BK223" s="301"/>
      <c r="BL223" s="301"/>
    </row>
    <row r="224" spans="5:64" x14ac:dyDescent="0.3">
      <c r="E224" s="301"/>
      <c r="F224" s="301"/>
      <c r="G224" s="301"/>
      <c r="H224" s="301"/>
      <c r="I224" s="301"/>
      <c r="J224" s="301"/>
      <c r="K224" s="301"/>
      <c r="L224" s="301"/>
      <c r="M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301"/>
      <c r="AS224" s="301"/>
      <c r="AT224" s="301"/>
      <c r="AU224" s="301"/>
      <c r="AV224" s="301"/>
      <c r="AW224" s="301"/>
      <c r="AX224" s="301"/>
      <c r="AY224" s="301"/>
      <c r="AZ224" s="301"/>
      <c r="BA224" s="301"/>
      <c r="BB224" s="301"/>
      <c r="BC224" s="301"/>
      <c r="BD224" s="301"/>
      <c r="BE224" s="301"/>
      <c r="BF224" s="301"/>
      <c r="BG224" s="301"/>
      <c r="BH224" s="301"/>
      <c r="BI224" s="301"/>
      <c r="BJ224" s="301"/>
      <c r="BK224" s="301"/>
      <c r="BL224" s="301"/>
    </row>
    <row r="225" spans="5:64" x14ac:dyDescent="0.3">
      <c r="E225" s="301"/>
      <c r="F225" s="301"/>
      <c r="G225" s="301"/>
      <c r="H225" s="301"/>
      <c r="I225" s="301"/>
      <c r="J225" s="301"/>
      <c r="K225" s="301"/>
      <c r="L225" s="301"/>
      <c r="M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301"/>
      <c r="AS225" s="301"/>
      <c r="AT225" s="301"/>
      <c r="AU225" s="301"/>
      <c r="AV225" s="301"/>
      <c r="AW225" s="301"/>
      <c r="AX225" s="301"/>
      <c r="AY225" s="301"/>
      <c r="AZ225" s="301"/>
      <c r="BA225" s="301"/>
      <c r="BB225" s="301"/>
      <c r="BC225" s="301"/>
      <c r="BD225" s="301"/>
      <c r="BE225" s="301"/>
      <c r="BF225" s="301"/>
      <c r="BG225" s="301"/>
      <c r="BH225" s="301"/>
      <c r="BI225" s="301"/>
      <c r="BJ225" s="301"/>
      <c r="BK225" s="301"/>
      <c r="BL225" s="301"/>
    </row>
    <row r="226" spans="5:64" x14ac:dyDescent="0.3">
      <c r="E226" s="301"/>
      <c r="F226" s="301"/>
      <c r="G226" s="301"/>
      <c r="H226" s="301"/>
      <c r="I226" s="301"/>
      <c r="J226" s="301"/>
      <c r="K226" s="301"/>
      <c r="L226" s="301"/>
      <c r="M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301"/>
      <c r="AS226" s="301"/>
      <c r="AT226" s="301"/>
      <c r="AU226" s="301"/>
      <c r="AV226" s="301"/>
      <c r="AW226" s="301"/>
      <c r="AX226" s="301"/>
      <c r="AY226" s="301"/>
      <c r="AZ226" s="301"/>
      <c r="BA226" s="301"/>
      <c r="BB226" s="301"/>
      <c r="BC226" s="301"/>
      <c r="BD226" s="301"/>
      <c r="BE226" s="301"/>
      <c r="BF226" s="301"/>
      <c r="BG226" s="301"/>
      <c r="BH226" s="301"/>
      <c r="BI226" s="301"/>
      <c r="BJ226" s="301"/>
      <c r="BK226" s="301"/>
      <c r="BL226" s="301"/>
    </row>
    <row r="227" spans="5:64" x14ac:dyDescent="0.3">
      <c r="E227" s="301"/>
      <c r="F227" s="301"/>
      <c r="G227" s="301"/>
      <c r="H227" s="301"/>
      <c r="I227" s="301"/>
      <c r="J227" s="301"/>
      <c r="K227" s="301"/>
      <c r="L227" s="301"/>
      <c r="M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301"/>
      <c r="AS227" s="301"/>
      <c r="AT227" s="301"/>
      <c r="AU227" s="301"/>
      <c r="AV227" s="301"/>
      <c r="AW227" s="301"/>
      <c r="AX227" s="301"/>
      <c r="AY227" s="301"/>
      <c r="AZ227" s="301"/>
      <c r="BA227" s="301"/>
      <c r="BB227" s="301"/>
      <c r="BC227" s="301"/>
      <c r="BD227" s="301"/>
      <c r="BE227" s="301"/>
      <c r="BF227" s="301"/>
      <c r="BG227" s="301"/>
      <c r="BH227" s="301"/>
      <c r="BI227" s="301"/>
      <c r="BJ227" s="301"/>
      <c r="BK227" s="301"/>
      <c r="BL227" s="301"/>
    </row>
    <row r="228" spans="5:64" x14ac:dyDescent="0.3">
      <c r="E228" s="301"/>
      <c r="F228" s="301"/>
      <c r="G228" s="301"/>
      <c r="H228" s="301"/>
      <c r="I228" s="301"/>
      <c r="J228" s="301"/>
      <c r="K228" s="301"/>
      <c r="L228" s="301"/>
      <c r="M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301"/>
      <c r="AS228" s="301"/>
      <c r="AT228" s="301"/>
      <c r="AU228" s="301"/>
      <c r="AV228" s="301"/>
      <c r="AW228" s="301"/>
      <c r="AX228" s="301"/>
      <c r="AY228" s="301"/>
      <c r="AZ228" s="301"/>
      <c r="BA228" s="301"/>
      <c r="BB228" s="301"/>
      <c r="BC228" s="301"/>
      <c r="BD228" s="301"/>
      <c r="BE228" s="301"/>
      <c r="BF228" s="301"/>
      <c r="BG228" s="301"/>
      <c r="BH228" s="301"/>
      <c r="BI228" s="301"/>
      <c r="BJ228" s="301"/>
      <c r="BK228" s="301"/>
      <c r="BL228" s="301"/>
    </row>
    <row r="229" spans="5:64" x14ac:dyDescent="0.3">
      <c r="E229" s="301"/>
      <c r="F229" s="301"/>
      <c r="G229" s="301"/>
      <c r="H229" s="301"/>
      <c r="I229" s="301"/>
      <c r="J229" s="301"/>
      <c r="K229" s="301"/>
      <c r="L229" s="301"/>
      <c r="M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301"/>
      <c r="AS229" s="301"/>
      <c r="AT229" s="301"/>
      <c r="AU229" s="301"/>
      <c r="AV229" s="301"/>
      <c r="AW229" s="301"/>
      <c r="AX229" s="301"/>
      <c r="AY229" s="301"/>
      <c r="AZ229" s="301"/>
      <c r="BA229" s="301"/>
      <c r="BB229" s="301"/>
      <c r="BC229" s="301"/>
      <c r="BD229" s="301"/>
      <c r="BE229" s="301"/>
      <c r="BF229" s="301"/>
      <c r="BG229" s="301"/>
      <c r="BH229" s="301"/>
      <c r="BI229" s="301"/>
      <c r="BJ229" s="301"/>
      <c r="BK229" s="301"/>
      <c r="BL229" s="301"/>
    </row>
    <row r="230" spans="5:64" x14ac:dyDescent="0.3">
      <c r="E230" s="301"/>
      <c r="F230" s="301"/>
      <c r="G230" s="301"/>
      <c r="H230" s="301"/>
      <c r="I230" s="301"/>
      <c r="J230" s="301"/>
      <c r="K230" s="301"/>
      <c r="L230" s="301"/>
      <c r="M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301"/>
      <c r="AS230" s="301"/>
      <c r="AT230" s="301"/>
      <c r="AU230" s="301"/>
      <c r="AV230" s="301"/>
      <c r="AW230" s="301"/>
      <c r="AX230" s="301"/>
      <c r="AY230" s="301"/>
      <c r="AZ230" s="301"/>
      <c r="BA230" s="301"/>
      <c r="BB230" s="301"/>
      <c r="BC230" s="301"/>
      <c r="BD230" s="301"/>
      <c r="BE230" s="301"/>
      <c r="BF230" s="301"/>
      <c r="BG230" s="301"/>
      <c r="BH230" s="301"/>
      <c r="BI230" s="301"/>
      <c r="BJ230" s="301"/>
      <c r="BK230" s="301"/>
      <c r="BL230" s="301"/>
    </row>
    <row r="231" spans="5:64" x14ac:dyDescent="0.3">
      <c r="E231" s="301"/>
      <c r="F231" s="301"/>
      <c r="G231" s="301"/>
      <c r="H231" s="301"/>
      <c r="I231" s="301"/>
      <c r="J231" s="301"/>
      <c r="K231" s="301"/>
      <c r="L231" s="301"/>
      <c r="M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301"/>
      <c r="AS231" s="301"/>
      <c r="AT231" s="301"/>
      <c r="AU231" s="301"/>
      <c r="AV231" s="301"/>
      <c r="AW231" s="301"/>
      <c r="AX231" s="301"/>
      <c r="AY231" s="301"/>
      <c r="AZ231" s="301"/>
      <c r="BA231" s="301"/>
      <c r="BB231" s="301"/>
      <c r="BC231" s="301"/>
      <c r="BD231" s="301"/>
      <c r="BE231" s="301"/>
      <c r="BF231" s="301"/>
      <c r="BG231" s="301"/>
      <c r="BH231" s="301"/>
      <c r="BI231" s="301"/>
      <c r="BJ231" s="301"/>
      <c r="BK231" s="301"/>
      <c r="BL231" s="301"/>
    </row>
    <row r="232" spans="5:64" x14ac:dyDescent="0.3">
      <c r="E232" s="301"/>
      <c r="F232" s="301"/>
      <c r="G232" s="301"/>
      <c r="H232" s="301"/>
      <c r="I232" s="301"/>
      <c r="J232" s="301"/>
      <c r="K232" s="301"/>
      <c r="L232" s="301"/>
      <c r="M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301"/>
      <c r="AS232" s="301"/>
      <c r="AT232" s="301"/>
      <c r="AU232" s="301"/>
      <c r="AV232" s="301"/>
      <c r="AW232" s="301"/>
      <c r="AX232" s="301"/>
      <c r="AY232" s="301"/>
      <c r="AZ232" s="301"/>
      <c r="BA232" s="301"/>
      <c r="BB232" s="301"/>
      <c r="BC232" s="301"/>
      <c r="BD232" s="301"/>
      <c r="BE232" s="301"/>
      <c r="BF232" s="301"/>
      <c r="BG232" s="301"/>
      <c r="BH232" s="301"/>
      <c r="BI232" s="301"/>
      <c r="BJ232" s="301"/>
      <c r="BK232" s="301"/>
      <c r="BL232" s="301"/>
    </row>
    <row r="233" spans="5:64" x14ac:dyDescent="0.3">
      <c r="E233" s="301"/>
      <c r="F233" s="301"/>
      <c r="G233" s="301"/>
      <c r="H233" s="301"/>
      <c r="I233" s="301"/>
      <c r="J233" s="301"/>
      <c r="K233" s="301"/>
      <c r="L233" s="301"/>
      <c r="M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301"/>
      <c r="AS233" s="301"/>
      <c r="AT233" s="301"/>
      <c r="AU233" s="301"/>
      <c r="AV233" s="301"/>
      <c r="AW233" s="301"/>
      <c r="AX233" s="301"/>
      <c r="AY233" s="301"/>
      <c r="AZ233" s="301"/>
      <c r="BA233" s="301"/>
      <c r="BB233" s="301"/>
      <c r="BC233" s="301"/>
      <c r="BD233" s="301"/>
      <c r="BE233" s="301"/>
      <c r="BF233" s="301"/>
      <c r="BG233" s="301"/>
      <c r="BH233" s="301"/>
      <c r="BI233" s="301"/>
      <c r="BJ233" s="301"/>
      <c r="BK233" s="301"/>
      <c r="BL233" s="301"/>
    </row>
    <row r="234" spans="5:64" x14ac:dyDescent="0.3">
      <c r="E234" s="301"/>
      <c r="F234" s="301"/>
      <c r="G234" s="301"/>
      <c r="H234" s="301"/>
      <c r="I234" s="301"/>
      <c r="J234" s="301"/>
      <c r="K234" s="301"/>
      <c r="L234" s="301"/>
      <c r="M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301"/>
      <c r="AS234" s="301"/>
      <c r="AT234" s="301"/>
      <c r="AU234" s="301"/>
      <c r="AV234" s="301"/>
      <c r="AW234" s="301"/>
      <c r="AX234" s="301"/>
      <c r="AY234" s="301"/>
      <c r="AZ234" s="301"/>
      <c r="BA234" s="301"/>
      <c r="BB234" s="301"/>
      <c r="BC234" s="301"/>
      <c r="BD234" s="301"/>
      <c r="BE234" s="301"/>
      <c r="BF234" s="301"/>
      <c r="BG234" s="301"/>
      <c r="BH234" s="301"/>
      <c r="BI234" s="301"/>
      <c r="BJ234" s="301"/>
      <c r="BK234" s="301"/>
      <c r="BL234" s="301"/>
    </row>
    <row r="235" spans="5:64" x14ac:dyDescent="0.3">
      <c r="E235" s="301"/>
      <c r="F235" s="301"/>
      <c r="G235" s="301"/>
      <c r="H235" s="301"/>
      <c r="I235" s="301"/>
      <c r="J235" s="301"/>
      <c r="K235" s="301"/>
      <c r="L235" s="301"/>
      <c r="M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301"/>
      <c r="AS235" s="301"/>
      <c r="AT235" s="301"/>
      <c r="AU235" s="301"/>
      <c r="AV235" s="301"/>
      <c r="AW235" s="301"/>
      <c r="AX235" s="301"/>
      <c r="AY235" s="301"/>
      <c r="AZ235" s="301"/>
      <c r="BA235" s="301"/>
      <c r="BB235" s="301"/>
      <c r="BC235" s="301"/>
      <c r="BD235" s="301"/>
      <c r="BE235" s="301"/>
      <c r="BF235" s="301"/>
      <c r="BG235" s="301"/>
      <c r="BH235" s="301"/>
      <c r="BI235" s="301"/>
      <c r="BJ235" s="301"/>
      <c r="BK235" s="301"/>
      <c r="BL235" s="301"/>
    </row>
    <row r="236" spans="5:64" x14ac:dyDescent="0.3">
      <c r="E236" s="301"/>
      <c r="F236" s="301"/>
      <c r="G236" s="301"/>
      <c r="H236" s="301"/>
      <c r="I236" s="301"/>
      <c r="J236" s="301"/>
      <c r="K236" s="301"/>
      <c r="L236" s="301"/>
      <c r="M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301"/>
      <c r="AS236" s="301"/>
      <c r="AT236" s="301"/>
      <c r="AU236" s="301"/>
      <c r="AV236" s="301"/>
      <c r="AW236" s="301"/>
      <c r="AX236" s="301"/>
      <c r="AY236" s="301"/>
      <c r="AZ236" s="301"/>
      <c r="BA236" s="301"/>
      <c r="BB236" s="301"/>
      <c r="BC236" s="301"/>
      <c r="BD236" s="301"/>
      <c r="BE236" s="301"/>
      <c r="BF236" s="301"/>
      <c r="BG236" s="301"/>
      <c r="BH236" s="301"/>
      <c r="BI236" s="301"/>
      <c r="BJ236" s="301"/>
      <c r="BK236" s="301"/>
      <c r="BL236" s="301"/>
    </row>
    <row r="237" spans="5:64" x14ac:dyDescent="0.3">
      <c r="E237" s="301"/>
      <c r="F237" s="301"/>
      <c r="G237" s="301"/>
      <c r="H237" s="301"/>
      <c r="I237" s="301"/>
      <c r="J237" s="301"/>
      <c r="K237" s="301"/>
      <c r="L237" s="301"/>
      <c r="M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301"/>
      <c r="AS237" s="301"/>
      <c r="AT237" s="301"/>
      <c r="AU237" s="301"/>
      <c r="AV237" s="301"/>
      <c r="AW237" s="301"/>
      <c r="AX237" s="301"/>
      <c r="AY237" s="301"/>
      <c r="AZ237" s="301"/>
      <c r="BA237" s="301"/>
      <c r="BB237" s="301"/>
      <c r="BC237" s="301"/>
      <c r="BD237" s="301"/>
      <c r="BE237" s="301"/>
      <c r="BF237" s="301"/>
      <c r="BG237" s="301"/>
      <c r="BH237" s="301"/>
      <c r="BI237" s="301"/>
      <c r="BJ237" s="301"/>
      <c r="BK237" s="301"/>
      <c r="BL237" s="301"/>
    </row>
    <row r="238" spans="5:64" x14ac:dyDescent="0.3">
      <c r="E238" s="301"/>
      <c r="F238" s="301"/>
      <c r="G238" s="301"/>
      <c r="H238" s="301"/>
      <c r="I238" s="301"/>
      <c r="J238" s="301"/>
      <c r="K238" s="301"/>
      <c r="L238" s="301"/>
      <c r="M238" s="301"/>
      <c r="O238" s="301"/>
      <c r="P238" s="301"/>
      <c r="Q238" s="301"/>
      <c r="R238" s="301"/>
      <c r="S238" s="301"/>
      <c r="T238" s="301"/>
      <c r="U238" s="301"/>
      <c r="V238" s="301"/>
      <c r="W238" s="301"/>
      <c r="X238" s="301"/>
      <c r="Y238" s="301"/>
      <c r="Z238" s="301"/>
      <c r="AA238" s="301"/>
      <c r="AB238" s="301"/>
      <c r="AC238" s="301"/>
      <c r="AD238" s="301"/>
      <c r="AE238" s="301"/>
      <c r="AF238" s="301"/>
      <c r="AG238" s="301"/>
      <c r="AH238" s="301"/>
      <c r="AI238" s="301"/>
      <c r="AJ238" s="301"/>
      <c r="AK238" s="301"/>
      <c r="AL238" s="301"/>
      <c r="AM238" s="301"/>
      <c r="AN238" s="301"/>
      <c r="AO238" s="301"/>
      <c r="AP238" s="301"/>
      <c r="AQ238" s="301"/>
      <c r="AR238" s="301"/>
      <c r="AS238" s="301"/>
      <c r="AT238" s="301"/>
      <c r="AU238" s="301"/>
      <c r="AV238" s="301"/>
      <c r="AW238" s="301"/>
      <c r="AX238" s="301"/>
      <c r="AY238" s="301"/>
      <c r="AZ238" s="301"/>
      <c r="BA238" s="301"/>
      <c r="BB238" s="301"/>
      <c r="BC238" s="301"/>
      <c r="BD238" s="301"/>
      <c r="BE238" s="301"/>
      <c r="BF238" s="301"/>
      <c r="BG238" s="301"/>
      <c r="BH238" s="301"/>
      <c r="BI238" s="301"/>
      <c r="BJ238" s="301"/>
      <c r="BK238" s="301"/>
      <c r="BL238" s="301"/>
    </row>
    <row r="239" spans="5:64" x14ac:dyDescent="0.3">
      <c r="E239" s="301"/>
      <c r="F239" s="301"/>
      <c r="G239" s="301"/>
      <c r="H239" s="301"/>
      <c r="I239" s="301"/>
      <c r="J239" s="301"/>
      <c r="K239" s="301"/>
      <c r="L239" s="301"/>
      <c r="M239" s="301"/>
      <c r="O239" s="301"/>
      <c r="P239" s="301"/>
      <c r="Q239" s="301"/>
      <c r="R239" s="301"/>
      <c r="S239" s="301"/>
      <c r="T239" s="301"/>
      <c r="U239" s="301"/>
      <c r="V239" s="301"/>
      <c r="W239" s="301"/>
      <c r="X239" s="301"/>
      <c r="Y239" s="301"/>
      <c r="Z239" s="301"/>
      <c r="AA239" s="301"/>
      <c r="AB239" s="301"/>
      <c r="AC239" s="301"/>
      <c r="AD239" s="301"/>
      <c r="AE239" s="301"/>
      <c r="AF239" s="301"/>
      <c r="AG239" s="301"/>
      <c r="AH239" s="301"/>
      <c r="AI239" s="301"/>
      <c r="AJ239" s="301"/>
      <c r="AK239" s="301"/>
      <c r="AL239" s="301"/>
      <c r="AM239" s="301"/>
      <c r="AN239" s="301"/>
      <c r="AO239" s="301"/>
      <c r="AP239" s="301"/>
      <c r="AQ239" s="301"/>
      <c r="AR239" s="301"/>
      <c r="AS239" s="301"/>
      <c r="AT239" s="301"/>
      <c r="AU239" s="301"/>
      <c r="AV239" s="301"/>
      <c r="AW239" s="301"/>
      <c r="AX239" s="301"/>
      <c r="AY239" s="301"/>
      <c r="AZ239" s="301"/>
      <c r="BA239" s="301"/>
      <c r="BB239" s="301"/>
      <c r="BC239" s="301"/>
      <c r="BD239" s="301"/>
      <c r="BE239" s="301"/>
      <c r="BF239" s="301"/>
      <c r="BG239" s="301"/>
      <c r="BH239" s="301"/>
      <c r="BI239" s="301"/>
      <c r="BJ239" s="301"/>
      <c r="BK239" s="301"/>
      <c r="BL239" s="301"/>
    </row>
    <row r="240" spans="5:64" x14ac:dyDescent="0.3">
      <c r="E240" s="301"/>
      <c r="F240" s="301"/>
      <c r="G240" s="301"/>
      <c r="H240" s="301"/>
      <c r="I240" s="301"/>
      <c r="J240" s="301"/>
      <c r="K240" s="301"/>
      <c r="L240" s="301"/>
      <c r="M240" s="301"/>
      <c r="O240" s="301"/>
      <c r="P240" s="301"/>
      <c r="Q240" s="301"/>
      <c r="R240" s="301"/>
      <c r="S240" s="301"/>
      <c r="T240" s="301"/>
      <c r="U240" s="301"/>
      <c r="V240" s="301"/>
      <c r="W240" s="301"/>
      <c r="X240" s="301"/>
      <c r="Y240" s="301"/>
      <c r="Z240" s="301"/>
      <c r="AA240" s="301"/>
      <c r="AB240" s="301"/>
      <c r="AC240" s="301"/>
      <c r="AD240" s="301"/>
      <c r="AE240" s="301"/>
      <c r="AF240" s="301"/>
      <c r="AG240" s="301"/>
      <c r="AH240" s="301"/>
      <c r="AI240" s="301"/>
      <c r="AJ240" s="301"/>
      <c r="AK240" s="301"/>
      <c r="AL240" s="301"/>
      <c r="AM240" s="301"/>
      <c r="AN240" s="301"/>
      <c r="AO240" s="301"/>
      <c r="AP240" s="301"/>
      <c r="AQ240" s="301"/>
      <c r="AR240" s="301"/>
      <c r="AS240" s="301"/>
      <c r="AT240" s="301"/>
      <c r="AU240" s="301"/>
      <c r="AV240" s="301"/>
      <c r="AW240" s="301"/>
      <c r="AX240" s="301"/>
      <c r="AY240" s="301"/>
      <c r="AZ240" s="301"/>
      <c r="BA240" s="301"/>
      <c r="BB240" s="301"/>
      <c r="BC240" s="301"/>
      <c r="BD240" s="301"/>
      <c r="BE240" s="301"/>
      <c r="BF240" s="301"/>
      <c r="BG240" s="301"/>
      <c r="BH240" s="301"/>
      <c r="BI240" s="301"/>
      <c r="BJ240" s="301"/>
      <c r="BK240" s="301"/>
      <c r="BL240" s="301"/>
    </row>
    <row r="241" spans="5:64" x14ac:dyDescent="0.3">
      <c r="E241" s="301"/>
      <c r="F241" s="301"/>
      <c r="G241" s="301"/>
      <c r="H241" s="301"/>
      <c r="I241" s="301"/>
      <c r="J241" s="301"/>
      <c r="K241" s="301"/>
      <c r="L241" s="301"/>
      <c r="M241" s="301"/>
      <c r="O241" s="301"/>
      <c r="P241" s="301"/>
      <c r="Q241" s="301"/>
      <c r="R241" s="301"/>
      <c r="S241" s="301"/>
      <c r="T241" s="301"/>
      <c r="U241" s="301"/>
      <c r="V241" s="301"/>
      <c r="W241" s="301"/>
      <c r="X241" s="301"/>
      <c r="Y241" s="301"/>
      <c r="Z241" s="301"/>
      <c r="AA241" s="301"/>
      <c r="AB241" s="301"/>
      <c r="AC241" s="301"/>
      <c r="AD241" s="301"/>
      <c r="AE241" s="301"/>
      <c r="AF241" s="301"/>
      <c r="AG241" s="301"/>
      <c r="AH241" s="301"/>
      <c r="AI241" s="301"/>
      <c r="AJ241" s="301"/>
      <c r="AK241" s="301"/>
      <c r="AL241" s="301"/>
      <c r="AM241" s="301"/>
      <c r="AN241" s="301"/>
      <c r="AO241" s="301"/>
      <c r="AP241" s="301"/>
      <c r="AQ241" s="301"/>
      <c r="AR241" s="301"/>
      <c r="AS241" s="301"/>
      <c r="AT241" s="301"/>
      <c r="AU241" s="301"/>
      <c r="AV241" s="301"/>
      <c r="AW241" s="301"/>
      <c r="AX241" s="301"/>
      <c r="AY241" s="301"/>
      <c r="AZ241" s="301"/>
      <c r="BA241" s="301"/>
      <c r="BB241" s="301"/>
      <c r="BC241" s="301"/>
      <c r="BD241" s="301"/>
      <c r="BE241" s="301"/>
      <c r="BF241" s="301"/>
      <c r="BG241" s="301"/>
      <c r="BH241" s="301"/>
      <c r="BI241" s="301"/>
      <c r="BJ241" s="301"/>
      <c r="BK241" s="301"/>
      <c r="BL241" s="301"/>
    </row>
    <row r="242" spans="5:64" x14ac:dyDescent="0.3">
      <c r="E242" s="301"/>
      <c r="F242" s="301"/>
      <c r="G242" s="301"/>
      <c r="H242" s="301"/>
      <c r="I242" s="301"/>
      <c r="J242" s="301"/>
      <c r="K242" s="301"/>
      <c r="L242" s="301"/>
      <c r="M242" s="301"/>
      <c r="O242" s="301"/>
      <c r="P242" s="301"/>
      <c r="Q242" s="301"/>
      <c r="R242" s="301"/>
      <c r="S242" s="301"/>
      <c r="T242" s="301"/>
      <c r="U242" s="301"/>
      <c r="V242" s="301"/>
      <c r="W242" s="301"/>
      <c r="X242" s="301"/>
      <c r="Y242" s="301"/>
      <c r="Z242" s="301"/>
      <c r="AA242" s="301"/>
      <c r="AB242" s="301"/>
      <c r="AC242" s="301"/>
      <c r="AD242" s="301"/>
      <c r="AE242" s="301"/>
      <c r="AF242" s="301"/>
      <c r="AG242" s="301"/>
      <c r="AH242" s="301"/>
      <c r="AI242" s="301"/>
      <c r="AJ242" s="301"/>
      <c r="AK242" s="301"/>
      <c r="AL242" s="301"/>
      <c r="AM242" s="301"/>
      <c r="AN242" s="301"/>
      <c r="AO242" s="301"/>
      <c r="AP242" s="301"/>
      <c r="AQ242" s="301"/>
      <c r="AR242" s="301"/>
      <c r="AS242" s="301"/>
      <c r="AT242" s="301"/>
      <c r="AU242" s="301"/>
      <c r="AV242" s="301"/>
      <c r="AW242" s="301"/>
      <c r="AX242" s="301"/>
      <c r="AY242" s="301"/>
      <c r="AZ242" s="301"/>
      <c r="BA242" s="301"/>
      <c r="BB242" s="301"/>
      <c r="BC242" s="301"/>
      <c r="BD242" s="301"/>
      <c r="BE242" s="301"/>
      <c r="BF242" s="301"/>
      <c r="BG242" s="301"/>
      <c r="BH242" s="301"/>
      <c r="BI242" s="301"/>
      <c r="BJ242" s="301"/>
      <c r="BK242" s="301"/>
      <c r="BL242" s="301"/>
    </row>
    <row r="243" spans="5:64" x14ac:dyDescent="0.3">
      <c r="E243" s="301"/>
      <c r="F243" s="301"/>
      <c r="G243" s="301"/>
      <c r="H243" s="301"/>
      <c r="I243" s="301"/>
      <c r="J243" s="301"/>
      <c r="K243" s="301"/>
      <c r="L243" s="301"/>
      <c r="M243" s="301"/>
      <c r="O243" s="301"/>
      <c r="P243" s="301"/>
      <c r="Q243" s="301"/>
      <c r="R243" s="301"/>
      <c r="S243" s="301"/>
      <c r="T243" s="301"/>
      <c r="U243" s="301"/>
      <c r="V243" s="301"/>
      <c r="W243" s="301"/>
      <c r="X243" s="301"/>
      <c r="Y243" s="301"/>
      <c r="Z243" s="301"/>
      <c r="AA243" s="301"/>
      <c r="AB243" s="301"/>
      <c r="AC243" s="301"/>
      <c r="AD243" s="301"/>
      <c r="AE243" s="301"/>
      <c r="AF243" s="301"/>
      <c r="AG243" s="301"/>
      <c r="AH243" s="301"/>
      <c r="AI243" s="301"/>
      <c r="AJ243" s="301"/>
      <c r="AK243" s="301"/>
      <c r="AL243" s="301"/>
      <c r="AM243" s="301"/>
      <c r="AN243" s="301"/>
      <c r="AO243" s="301"/>
      <c r="AP243" s="301"/>
      <c r="AQ243" s="301"/>
      <c r="AR243" s="301"/>
      <c r="AS243" s="301"/>
      <c r="AT243" s="301"/>
      <c r="AU243" s="301"/>
      <c r="AV243" s="301"/>
      <c r="AW243" s="301"/>
      <c r="AX243" s="301"/>
      <c r="AY243" s="301"/>
      <c r="AZ243" s="301"/>
      <c r="BA243" s="301"/>
      <c r="BB243" s="301"/>
      <c r="BC243" s="301"/>
      <c r="BD243" s="301"/>
      <c r="BE243" s="301"/>
      <c r="BF243" s="301"/>
      <c r="BG243" s="301"/>
      <c r="BH243" s="301"/>
      <c r="BI243" s="301"/>
      <c r="BJ243" s="301"/>
      <c r="BK243" s="301"/>
      <c r="BL243" s="301"/>
    </row>
    <row r="244" spans="5:64" x14ac:dyDescent="0.3">
      <c r="E244" s="301"/>
      <c r="F244" s="301"/>
      <c r="G244" s="301"/>
      <c r="H244" s="301"/>
      <c r="I244" s="301"/>
      <c r="J244" s="301"/>
      <c r="K244" s="301"/>
      <c r="L244" s="301"/>
      <c r="M244" s="301"/>
      <c r="O244" s="301"/>
      <c r="P244" s="301"/>
      <c r="Q244" s="301"/>
      <c r="R244" s="301"/>
      <c r="S244" s="301"/>
      <c r="T244" s="301"/>
      <c r="U244" s="301"/>
      <c r="V244" s="301"/>
      <c r="W244" s="301"/>
      <c r="X244" s="301"/>
      <c r="Y244" s="301"/>
      <c r="Z244" s="301"/>
      <c r="AA244" s="301"/>
      <c r="AB244" s="301"/>
      <c r="AC244" s="301"/>
      <c r="AD244" s="301"/>
      <c r="AE244" s="301"/>
      <c r="AF244" s="301"/>
      <c r="AG244" s="301"/>
      <c r="AH244" s="301"/>
      <c r="AI244" s="301"/>
      <c r="AJ244" s="301"/>
      <c r="AK244" s="301"/>
      <c r="AL244" s="301"/>
      <c r="AM244" s="301"/>
      <c r="AN244" s="301"/>
      <c r="AO244" s="301"/>
      <c r="AP244" s="301"/>
      <c r="AQ244" s="301"/>
      <c r="AR244" s="301"/>
      <c r="AS244" s="301"/>
      <c r="AT244" s="301"/>
      <c r="AU244" s="301"/>
      <c r="AV244" s="301"/>
      <c r="AW244" s="301"/>
      <c r="AX244" s="301"/>
      <c r="AY244" s="301"/>
      <c r="AZ244" s="301"/>
      <c r="BA244" s="301"/>
      <c r="BB244" s="301"/>
      <c r="BC244" s="301"/>
      <c r="BD244" s="301"/>
      <c r="BE244" s="301"/>
      <c r="BF244" s="301"/>
      <c r="BG244" s="301"/>
      <c r="BH244" s="301"/>
      <c r="BI244" s="301"/>
      <c r="BJ244" s="301"/>
      <c r="BK244" s="301"/>
      <c r="BL244" s="301"/>
    </row>
    <row r="245" spans="5:64" x14ac:dyDescent="0.3">
      <c r="E245" s="301"/>
      <c r="F245" s="301"/>
      <c r="G245" s="301"/>
      <c r="H245" s="301"/>
      <c r="I245" s="301"/>
      <c r="J245" s="301"/>
      <c r="K245" s="301"/>
      <c r="L245" s="301"/>
      <c r="M245" s="301"/>
      <c r="O245" s="301"/>
      <c r="P245" s="301"/>
      <c r="Q245" s="301"/>
      <c r="R245" s="301"/>
      <c r="S245" s="301"/>
      <c r="T245" s="301"/>
      <c r="U245" s="301"/>
      <c r="V245" s="301"/>
      <c r="W245" s="301"/>
      <c r="X245" s="301"/>
      <c r="Y245" s="301"/>
      <c r="Z245" s="301"/>
      <c r="AA245" s="301"/>
      <c r="AB245" s="301"/>
      <c r="AC245" s="301"/>
      <c r="AD245" s="301"/>
      <c r="AE245" s="301"/>
      <c r="AF245" s="301"/>
      <c r="AG245" s="301"/>
      <c r="AH245" s="301"/>
      <c r="AI245" s="301"/>
      <c r="AJ245" s="301"/>
      <c r="AK245" s="301"/>
      <c r="AL245" s="301"/>
      <c r="AM245" s="301"/>
      <c r="AN245" s="301"/>
      <c r="AO245" s="301"/>
      <c r="AP245" s="301"/>
      <c r="AQ245" s="301"/>
      <c r="AR245" s="301"/>
      <c r="AS245" s="301"/>
      <c r="AT245" s="301"/>
      <c r="AU245" s="301"/>
      <c r="AV245" s="301"/>
      <c r="AW245" s="301"/>
      <c r="AX245" s="301"/>
      <c r="AY245" s="301"/>
      <c r="AZ245" s="301"/>
      <c r="BA245" s="301"/>
      <c r="BB245" s="301"/>
      <c r="BC245" s="301"/>
      <c r="BD245" s="301"/>
      <c r="BE245" s="301"/>
      <c r="BF245" s="301"/>
      <c r="BG245" s="301"/>
      <c r="BH245" s="301"/>
      <c r="BI245" s="301"/>
      <c r="BJ245" s="301"/>
      <c r="BK245" s="301"/>
      <c r="BL245" s="301"/>
    </row>
    <row r="246" spans="5:64" x14ac:dyDescent="0.3">
      <c r="E246" s="301"/>
      <c r="F246" s="301"/>
      <c r="G246" s="301"/>
      <c r="H246" s="301"/>
      <c r="I246" s="301"/>
      <c r="J246" s="301"/>
      <c r="K246" s="301"/>
      <c r="L246" s="301"/>
      <c r="M246" s="301"/>
      <c r="O246" s="301"/>
      <c r="P246" s="301"/>
      <c r="Q246" s="301"/>
      <c r="R246" s="301"/>
      <c r="S246" s="301"/>
      <c r="T246" s="301"/>
      <c r="U246" s="301"/>
      <c r="V246" s="301"/>
      <c r="W246" s="301"/>
      <c r="X246" s="301"/>
      <c r="Y246" s="301"/>
      <c r="Z246" s="301"/>
      <c r="AA246" s="301"/>
      <c r="AB246" s="301"/>
      <c r="AC246" s="301"/>
      <c r="AD246" s="301"/>
      <c r="AE246" s="301"/>
      <c r="AF246" s="301"/>
      <c r="AG246" s="301"/>
      <c r="AH246" s="301"/>
      <c r="AI246" s="301"/>
      <c r="AJ246" s="301"/>
      <c r="AK246" s="301"/>
      <c r="AL246" s="301"/>
      <c r="AM246" s="301"/>
      <c r="AN246" s="301"/>
      <c r="AO246" s="301"/>
      <c r="AP246" s="301"/>
      <c r="AQ246" s="301"/>
      <c r="AR246" s="301"/>
      <c r="AS246" s="301"/>
      <c r="AT246" s="301"/>
      <c r="AU246" s="301"/>
      <c r="AV246" s="301"/>
      <c r="AW246" s="301"/>
      <c r="AX246" s="301"/>
      <c r="AY246" s="301"/>
      <c r="AZ246" s="301"/>
      <c r="BA246" s="301"/>
      <c r="BB246" s="301"/>
      <c r="BC246" s="301"/>
      <c r="BD246" s="301"/>
      <c r="BE246" s="301"/>
      <c r="BF246" s="301"/>
      <c r="BG246" s="301"/>
      <c r="BH246" s="301"/>
      <c r="BI246" s="301"/>
      <c r="BJ246" s="301"/>
      <c r="BK246" s="301"/>
      <c r="BL246" s="301"/>
    </row>
    <row r="247" spans="5:64" x14ac:dyDescent="0.3">
      <c r="E247" s="301"/>
      <c r="F247" s="301"/>
      <c r="G247" s="301"/>
      <c r="H247" s="301"/>
      <c r="I247" s="301"/>
      <c r="J247" s="301"/>
      <c r="K247" s="301"/>
      <c r="L247" s="301"/>
      <c r="M247" s="301"/>
      <c r="O247" s="301"/>
      <c r="P247" s="301"/>
      <c r="Q247" s="301"/>
      <c r="R247" s="301"/>
      <c r="S247" s="301"/>
      <c r="T247" s="301"/>
      <c r="U247" s="301"/>
      <c r="V247" s="301"/>
      <c r="W247" s="301"/>
      <c r="X247" s="301"/>
      <c r="Y247" s="301"/>
      <c r="Z247" s="301"/>
      <c r="AA247" s="301"/>
      <c r="AB247" s="301"/>
      <c r="AC247" s="301"/>
      <c r="AD247" s="301"/>
      <c r="AE247" s="301"/>
      <c r="AF247" s="301"/>
      <c r="AG247" s="301"/>
      <c r="AH247" s="301"/>
      <c r="AI247" s="301"/>
      <c r="AJ247" s="301"/>
      <c r="AK247" s="301"/>
      <c r="AL247" s="301"/>
      <c r="AM247" s="301"/>
      <c r="AN247" s="301"/>
      <c r="AO247" s="301"/>
      <c r="AP247" s="301"/>
      <c r="AQ247" s="301"/>
      <c r="AR247" s="301"/>
      <c r="AS247" s="301"/>
      <c r="AT247" s="301"/>
      <c r="AU247" s="301"/>
      <c r="AV247" s="301"/>
      <c r="AW247" s="301"/>
      <c r="AX247" s="301"/>
      <c r="AY247" s="301"/>
      <c r="AZ247" s="301"/>
      <c r="BA247" s="301"/>
      <c r="BB247" s="301"/>
      <c r="BC247" s="301"/>
      <c r="BD247" s="301"/>
      <c r="BE247" s="301"/>
      <c r="BF247" s="301"/>
      <c r="BG247" s="301"/>
      <c r="BH247" s="301"/>
      <c r="BI247" s="301"/>
      <c r="BJ247" s="301"/>
      <c r="BK247" s="301"/>
      <c r="BL247" s="301"/>
    </row>
    <row r="248" spans="5:64" x14ac:dyDescent="0.3">
      <c r="E248" s="301"/>
      <c r="F248" s="301"/>
      <c r="G248" s="301"/>
      <c r="H248" s="301"/>
      <c r="I248" s="301"/>
      <c r="J248" s="301"/>
      <c r="K248" s="301"/>
      <c r="L248" s="301"/>
      <c r="M248" s="301"/>
      <c r="O248" s="301"/>
      <c r="P248" s="301"/>
      <c r="Q248" s="301"/>
      <c r="R248" s="301"/>
      <c r="S248" s="301"/>
      <c r="T248" s="301"/>
      <c r="U248" s="301"/>
      <c r="V248" s="301"/>
      <c r="W248" s="301"/>
      <c r="X248" s="301"/>
      <c r="Y248" s="301"/>
      <c r="Z248" s="301"/>
      <c r="AA248" s="301"/>
      <c r="AB248" s="301"/>
      <c r="AC248" s="301"/>
      <c r="AD248" s="301"/>
      <c r="AE248" s="301"/>
      <c r="AF248" s="301"/>
      <c r="AG248" s="301"/>
      <c r="AH248" s="301"/>
      <c r="AI248" s="301"/>
      <c r="AJ248" s="301"/>
      <c r="AK248" s="301"/>
      <c r="AL248" s="301"/>
      <c r="AM248" s="301"/>
      <c r="AN248" s="301"/>
      <c r="AO248" s="301"/>
      <c r="AP248" s="301"/>
      <c r="AQ248" s="301"/>
      <c r="AR248" s="301"/>
      <c r="AS248" s="301"/>
      <c r="AT248" s="301"/>
      <c r="AU248" s="301"/>
      <c r="AV248" s="301"/>
      <c r="AW248" s="301"/>
      <c r="AX248" s="301"/>
      <c r="AY248" s="301"/>
      <c r="AZ248" s="301"/>
      <c r="BA248" s="301"/>
      <c r="BB248" s="301"/>
      <c r="BC248" s="301"/>
      <c r="BD248" s="301"/>
      <c r="BE248" s="301"/>
      <c r="BF248" s="301"/>
      <c r="BG248" s="301"/>
      <c r="BH248" s="301"/>
      <c r="BI248" s="301"/>
      <c r="BJ248" s="301"/>
      <c r="BK248" s="301"/>
      <c r="BL248" s="301"/>
    </row>
    <row r="249" spans="5:64" x14ac:dyDescent="0.3">
      <c r="E249" s="301"/>
      <c r="F249" s="301"/>
      <c r="G249" s="301"/>
      <c r="H249" s="301"/>
      <c r="I249" s="301"/>
      <c r="J249" s="301"/>
      <c r="K249" s="301"/>
      <c r="L249" s="301"/>
      <c r="M249" s="301"/>
      <c r="O249" s="301"/>
      <c r="P249" s="301"/>
      <c r="Q249" s="301"/>
      <c r="R249" s="301"/>
      <c r="S249" s="301"/>
      <c r="T249" s="301"/>
      <c r="U249" s="301"/>
      <c r="V249" s="301"/>
      <c r="W249" s="301"/>
      <c r="X249" s="301"/>
      <c r="Y249" s="301"/>
      <c r="Z249" s="301"/>
      <c r="AA249" s="301"/>
      <c r="AB249" s="301"/>
      <c r="AC249" s="301"/>
      <c r="AD249" s="301"/>
      <c r="AE249" s="301"/>
      <c r="AF249" s="301"/>
      <c r="AG249" s="301"/>
      <c r="AH249" s="301"/>
      <c r="AI249" s="301"/>
      <c r="AJ249" s="301"/>
      <c r="AK249" s="301"/>
      <c r="AL249" s="301"/>
      <c r="AM249" s="301"/>
      <c r="AN249" s="301"/>
      <c r="AO249" s="301"/>
      <c r="AP249" s="301"/>
      <c r="AQ249" s="301"/>
      <c r="AR249" s="301"/>
      <c r="AS249" s="301"/>
      <c r="AT249" s="301"/>
      <c r="AU249" s="301"/>
      <c r="AV249" s="301"/>
      <c r="AW249" s="301"/>
      <c r="AX249" s="301"/>
      <c r="AY249" s="301"/>
      <c r="AZ249" s="301"/>
      <c r="BA249" s="301"/>
      <c r="BB249" s="301"/>
      <c r="BC249" s="301"/>
      <c r="BD249" s="301"/>
      <c r="BE249" s="301"/>
      <c r="BF249" s="301"/>
      <c r="BG249" s="301"/>
      <c r="BH249" s="301"/>
      <c r="BI249" s="301"/>
      <c r="BJ249" s="301"/>
      <c r="BK249" s="301"/>
      <c r="BL249" s="301"/>
    </row>
    <row r="250" spans="5:64" x14ac:dyDescent="0.3">
      <c r="E250" s="301"/>
      <c r="F250" s="301"/>
      <c r="G250" s="301"/>
      <c r="H250" s="301"/>
      <c r="I250" s="301"/>
      <c r="J250" s="301"/>
      <c r="K250" s="301"/>
      <c r="L250" s="301"/>
      <c r="M250" s="301"/>
      <c r="O250" s="301"/>
      <c r="P250" s="301"/>
      <c r="Q250" s="301"/>
      <c r="R250" s="301"/>
      <c r="S250" s="301"/>
      <c r="T250" s="301"/>
      <c r="U250" s="301"/>
      <c r="V250" s="301"/>
      <c r="W250" s="301"/>
      <c r="X250" s="301"/>
      <c r="Y250" s="301"/>
      <c r="Z250" s="301"/>
      <c r="AA250" s="301"/>
      <c r="AB250" s="301"/>
      <c r="AC250" s="301"/>
      <c r="AD250" s="301"/>
      <c r="AE250" s="301"/>
      <c r="AF250" s="301"/>
      <c r="AG250" s="301"/>
      <c r="AH250" s="301"/>
      <c r="AI250" s="301"/>
      <c r="AJ250" s="301"/>
      <c r="AK250" s="301"/>
      <c r="AL250" s="301"/>
      <c r="AM250" s="301"/>
      <c r="AN250" s="301"/>
      <c r="AO250" s="301"/>
      <c r="AP250" s="301"/>
      <c r="AQ250" s="301"/>
      <c r="AR250" s="301"/>
      <c r="AS250" s="301"/>
      <c r="AT250" s="301"/>
      <c r="AU250" s="301"/>
      <c r="AV250" s="301"/>
      <c r="AW250" s="301"/>
      <c r="AX250" s="301"/>
      <c r="AY250" s="301"/>
      <c r="AZ250" s="301"/>
      <c r="BA250" s="301"/>
      <c r="BB250" s="301"/>
      <c r="BC250" s="301"/>
      <c r="BD250" s="301"/>
      <c r="BE250" s="301"/>
      <c r="BF250" s="301"/>
      <c r="BG250" s="301"/>
      <c r="BH250" s="301"/>
      <c r="BI250" s="301"/>
      <c r="BJ250" s="301"/>
      <c r="BK250" s="301"/>
      <c r="BL250" s="301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9E18-ADFC-EE49-ACA3-6EFCAFED2AE1}">
  <dimension ref="A1:BL250"/>
  <sheetViews>
    <sheetView topLeftCell="A22" zoomScale="80" zoomScaleNormal="80" workbookViewId="0">
      <selection activeCell="B30" sqref="B30:B32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8" width="17.453125" style="37" customWidth="1"/>
    <col min="9" max="9" width="18.81640625" style="37" bestFit="1" customWidth="1"/>
    <col min="10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41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238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246">
        <v>44896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27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19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8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50">
        <f>G33</f>
        <v>223433.02217250748</v>
      </c>
      <c r="D17" s="50"/>
      <c r="E17" s="247"/>
      <c r="F17" s="248" t="s">
        <v>153</v>
      </c>
      <c r="G17" s="50">
        <f>G38</f>
        <v>132407.00188577586</v>
      </c>
      <c r="H17" s="50"/>
      <c r="I17" s="249"/>
      <c r="J17" s="248" t="s">
        <v>154</v>
      </c>
      <c r="K17" s="50">
        <f>G44</f>
        <v>45867.035265849227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247"/>
      <c r="E18" s="247"/>
      <c r="F18" s="248"/>
      <c r="G18" s="247"/>
      <c r="H18" s="247"/>
      <c r="I18" s="249"/>
      <c r="J18" s="248"/>
      <c r="K18" s="247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44">
        <f>J33</f>
        <v>0</v>
      </c>
      <c r="D19" s="50"/>
      <c r="E19" s="247"/>
      <c r="F19" s="248" t="s">
        <v>156</v>
      </c>
      <c r="G19" s="50">
        <f>J38</f>
        <v>124611.23514336583</v>
      </c>
      <c r="H19" s="50"/>
      <c r="I19" s="249"/>
      <c r="J19" s="248" t="s">
        <v>157</v>
      </c>
      <c r="K19" s="50">
        <f>J44</f>
        <v>55811.258599866735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/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5">
        <f>E33+H33</f>
        <v>4</v>
      </c>
      <c r="D33" s="250">
        <f>G33+J33</f>
        <v>223433.02217250748</v>
      </c>
      <c r="E33" s="65">
        <v>4</v>
      </c>
      <c r="F33" s="65" t="s">
        <v>239</v>
      </c>
      <c r="G33" s="72">
        <f>'[3]annual-returns (6)'!$K$4</f>
        <v>223433.02217250748</v>
      </c>
      <c r="H33" s="65">
        <v>0</v>
      </c>
      <c r="I33" s="65">
        <v>0</v>
      </c>
      <c r="J33" s="73">
        <v>0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B34" s="59" t="s">
        <v>176</v>
      </c>
      <c r="C34" s="60"/>
      <c r="D34" s="60"/>
      <c r="E34" s="60"/>
      <c r="F34" s="60"/>
      <c r="G34" s="251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B35" s="64" t="s">
        <v>62</v>
      </c>
      <c r="C35" s="65"/>
      <c r="D35" s="65"/>
      <c r="E35" s="65"/>
      <c r="F35" s="65"/>
      <c r="G35" s="7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B36" s="71" t="s">
        <v>102</v>
      </c>
      <c r="C36" s="65"/>
      <c r="D36" s="69"/>
      <c r="E36" s="65"/>
      <c r="F36" s="69"/>
      <c r="G36" s="252"/>
      <c r="H36" s="65"/>
      <c r="I36" s="65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B37" s="64" t="s">
        <v>97</v>
      </c>
      <c r="C37" s="65"/>
      <c r="D37" s="69"/>
      <c r="E37" s="65"/>
      <c r="F37" s="69"/>
      <c r="G37" s="252"/>
      <c r="H37" s="65"/>
      <c r="I37" s="65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5">
        <f>E38+H38</f>
        <v>7</v>
      </c>
      <c r="D38" s="250">
        <f>G38+J38</f>
        <v>257018.23702914169</v>
      </c>
      <c r="E38" s="65">
        <v>6</v>
      </c>
      <c r="F38" s="65" t="s">
        <v>240</v>
      </c>
      <c r="G38" s="72">
        <f>'[3]annual-returns (6)'!$K$11</f>
        <v>132407.00188577586</v>
      </c>
      <c r="H38" s="65">
        <v>1</v>
      </c>
      <c r="I38" s="65" t="s">
        <v>241</v>
      </c>
      <c r="J38" s="72">
        <f>'[3]annual-returns (6)'!$K$13</f>
        <v>124611.23514336583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5"/>
      <c r="D39" s="69"/>
      <c r="E39" s="65"/>
      <c r="F39" s="69"/>
      <c r="G39" s="252"/>
      <c r="H39" s="65"/>
      <c r="I39" s="65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B40" s="59" t="s">
        <v>177</v>
      </c>
      <c r="C40" s="60"/>
      <c r="D40" s="60"/>
      <c r="E40" s="60"/>
      <c r="F40" s="60"/>
      <c r="G40" s="251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/>
      <c r="B41" s="64" t="s">
        <v>62</v>
      </c>
      <c r="C41" s="65"/>
      <c r="D41" s="65"/>
      <c r="E41" s="65"/>
      <c r="F41" s="65"/>
      <c r="G41" s="7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/>
      <c r="B42" s="71" t="s">
        <v>102</v>
      </c>
      <c r="C42" s="65"/>
      <c r="D42" s="69"/>
      <c r="E42" s="65"/>
      <c r="F42" s="69"/>
      <c r="G42" s="252"/>
      <c r="H42" s="65"/>
      <c r="I42" s="65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/>
      <c r="B43" s="64" t="s">
        <v>97</v>
      </c>
      <c r="C43" s="65"/>
      <c r="D43" s="69"/>
      <c r="E43" s="65"/>
      <c r="F43" s="69"/>
      <c r="G43" s="252"/>
      <c r="H43" s="65"/>
      <c r="I43" s="65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5">
        <f>E44+H44</f>
        <v>16</v>
      </c>
      <c r="D44" s="250">
        <f>G44+J44</f>
        <v>101678.29386571597</v>
      </c>
      <c r="E44" s="65">
        <v>9</v>
      </c>
      <c r="F44" s="65" t="s">
        <v>242</v>
      </c>
      <c r="G44" s="72">
        <f>'[3]annual-returns (6)'!$K$24</f>
        <v>45867.035265849227</v>
      </c>
      <c r="H44" s="65">
        <v>7</v>
      </c>
      <c r="I44" s="65" t="s">
        <v>243</v>
      </c>
      <c r="J44" s="253">
        <f>'[3]annual-returns (6)'!$K$34</f>
        <v>55811.258599866735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 t="shared" ref="C45:D45" si="0">SUM(C30:C44)</f>
        <v>27</v>
      </c>
      <c r="D45" s="82">
        <f t="shared" si="0"/>
        <v>582129.5530673652</v>
      </c>
      <c r="E45" s="81">
        <f>SUM(E33:E44)</f>
        <v>19</v>
      </c>
      <c r="F45" s="81"/>
      <c r="G45" s="81"/>
      <c r="H45" s="81">
        <f>SUM(H33:H44)</f>
        <v>8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C1EAC-BCE8-734B-829D-CCA9475E61A4}">
  <dimension ref="A1:AY242"/>
  <sheetViews>
    <sheetView workbookViewId="0">
      <selection activeCell="A24" sqref="A24:XFD24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40.453125" style="84" customWidth="1"/>
    <col min="4" max="4" width="14.36328125" style="37" customWidth="1"/>
    <col min="5" max="6" width="17.453125" style="37" customWidth="1"/>
    <col min="7" max="7" width="7.1796875" style="36" customWidth="1"/>
    <col min="8" max="8" width="22.3632812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25" customHeight="1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91" t="s">
        <v>245</v>
      </c>
      <c r="D5" s="491"/>
      <c r="E5" s="491"/>
      <c r="F5" s="42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44"/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2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44">
        <v>3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44">
        <v>3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44">
        <v>0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>
        <v>0</v>
      </c>
      <c r="D15" s="49"/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ht="30" customHeigh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ht="21" customHeigh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46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>
        <v>1</v>
      </c>
      <c r="D21" s="60">
        <v>1</v>
      </c>
      <c r="E21" s="60">
        <v>0</v>
      </c>
      <c r="F21" s="60">
        <v>0</v>
      </c>
      <c r="G21" s="60"/>
      <c r="H21" s="60">
        <v>0</v>
      </c>
      <c r="I21" s="60">
        <v>0</v>
      </c>
      <c r="J21" s="60">
        <v>0</v>
      </c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5"/>
      <c r="D22" s="65"/>
      <c r="E22" s="65"/>
      <c r="F22" s="69"/>
      <c r="G22" s="70"/>
      <c r="H22" s="65"/>
      <c r="I22" s="65"/>
      <c r="J22" s="69"/>
      <c r="K22" s="464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5"/>
      <c r="D23" s="65"/>
      <c r="E23" s="65"/>
      <c r="F23" s="69"/>
      <c r="G23" s="70"/>
      <c r="H23" s="69"/>
      <c r="I23" s="69"/>
      <c r="J23" s="69"/>
      <c r="K23" s="464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5">
        <v>1</v>
      </c>
      <c r="D24" s="65">
        <v>1</v>
      </c>
      <c r="E24" s="65">
        <v>0</v>
      </c>
      <c r="F24" s="65">
        <v>0</v>
      </c>
      <c r="G24" s="70"/>
      <c r="H24" s="65"/>
      <c r="I24" s="65"/>
      <c r="J24" s="69"/>
      <c r="K24" s="464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9"/>
      <c r="D25" s="69"/>
      <c r="E25" s="69"/>
      <c r="F25" s="69"/>
      <c r="G25" s="70"/>
      <c r="H25" s="69"/>
      <c r="I25" s="69"/>
      <c r="J25" s="69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>
        <v>2</v>
      </c>
      <c r="D26" s="60">
        <v>2</v>
      </c>
      <c r="E26" s="60">
        <v>0</v>
      </c>
      <c r="F26" s="60">
        <v>0</v>
      </c>
      <c r="G26" s="60"/>
      <c r="H26" s="60">
        <v>0</v>
      </c>
      <c r="I26" s="60">
        <v>0</v>
      </c>
      <c r="J26" s="60">
        <v>0</v>
      </c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5"/>
      <c r="D27" s="65"/>
      <c r="E27" s="65"/>
      <c r="F27" s="69"/>
      <c r="G27" s="70"/>
      <c r="H27" s="65"/>
      <c r="I27" s="65"/>
      <c r="J27" s="69"/>
      <c r="K27" s="464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ht="16" customHeight="1" x14ac:dyDescent="0.35">
      <c r="A28" s="35" t="s">
        <v>231</v>
      </c>
      <c r="B28" s="71" t="s">
        <v>102</v>
      </c>
      <c r="C28" s="69"/>
      <c r="D28" s="69"/>
      <c r="E28" s="69"/>
      <c r="F28" s="69"/>
      <c r="G28" s="70"/>
      <c r="H28" s="69"/>
      <c r="I28" s="69"/>
      <c r="J28" s="69"/>
      <c r="K28" s="464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5">
        <v>2</v>
      </c>
      <c r="D29" s="65">
        <v>2</v>
      </c>
      <c r="E29" s="65">
        <v>0</v>
      </c>
      <c r="F29" s="65">
        <v>0</v>
      </c>
      <c r="G29" s="70"/>
      <c r="H29" s="69"/>
      <c r="I29" s="69"/>
      <c r="J29" s="69"/>
      <c r="K29" s="464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9"/>
      <c r="D30" s="69"/>
      <c r="E30" s="69"/>
      <c r="F30" s="69"/>
      <c r="G30" s="70"/>
      <c r="H30" s="69"/>
      <c r="I30" s="69"/>
      <c r="J30" s="69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9"/>
      <c r="D31" s="69"/>
      <c r="E31" s="69"/>
      <c r="F31" s="69"/>
      <c r="G31" s="70"/>
      <c r="H31" s="69"/>
      <c r="I31" s="69"/>
      <c r="J31" s="69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60">
        <v>0</v>
      </c>
      <c r="D32" s="60">
        <v>0</v>
      </c>
      <c r="E32" s="60">
        <v>0</v>
      </c>
      <c r="F32" s="60">
        <v>0</v>
      </c>
      <c r="G32" s="60"/>
      <c r="H32" s="60">
        <v>0</v>
      </c>
      <c r="I32" s="60">
        <v>0</v>
      </c>
      <c r="J32" s="60">
        <v>0</v>
      </c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5"/>
      <c r="D33" s="65"/>
      <c r="E33" s="65"/>
      <c r="F33" s="69"/>
      <c r="G33" s="70"/>
      <c r="H33" s="65"/>
      <c r="I33" s="65"/>
      <c r="J33" s="69"/>
      <c r="K33" s="464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ht="16" customHeight="1" x14ac:dyDescent="0.35">
      <c r="A34" s="74" t="s">
        <v>231</v>
      </c>
      <c r="B34" s="71" t="s">
        <v>102</v>
      </c>
      <c r="C34" s="69"/>
      <c r="D34" s="69"/>
      <c r="E34" s="69"/>
      <c r="F34" s="69"/>
      <c r="G34" s="70"/>
      <c r="H34" s="65"/>
      <c r="I34" s="69"/>
      <c r="J34" s="69"/>
      <c r="K34" s="464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5">
        <v>0</v>
      </c>
      <c r="D35" s="65">
        <v>0</v>
      </c>
      <c r="E35" s="65">
        <v>0</v>
      </c>
      <c r="F35" s="65">
        <v>0</v>
      </c>
      <c r="G35" s="70"/>
      <c r="H35" s="69"/>
      <c r="I35" s="69"/>
      <c r="J35" s="69"/>
      <c r="K35" s="464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9"/>
      <c r="D36" s="69"/>
      <c r="E36" s="69"/>
      <c r="F36" s="69"/>
      <c r="G36" s="70"/>
      <c r="H36" s="69"/>
      <c r="I36" s="69"/>
      <c r="J36" s="69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81">
        <v>3</v>
      </c>
      <c r="D37" s="81">
        <v>3</v>
      </c>
      <c r="E37" s="81">
        <v>0</v>
      </c>
      <c r="F37" s="69"/>
      <c r="G37" s="70"/>
      <c r="H37" s="81">
        <v>0</v>
      </c>
      <c r="I37" s="81">
        <v>0</v>
      </c>
      <c r="J37" s="65">
        <v>0</v>
      </c>
      <c r="K37" s="464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CE4DC-489B-584C-A6A4-47BF5DF15076}">
  <dimension ref="A1:AY242"/>
  <sheetViews>
    <sheetView topLeftCell="A10" zoomScale="90" zoomScaleNormal="90" workbookViewId="0">
      <selection activeCell="C29" sqref="C29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51.81640625" style="84" bestFit="1" customWidth="1"/>
    <col min="4" max="4" width="14.36328125" style="37" customWidth="1"/>
    <col min="5" max="6" width="17.453125" style="37" customWidth="1"/>
    <col min="7" max="7" width="7.1796875" style="36" customWidth="1"/>
    <col min="8" max="8" width="22.36328125" style="37" customWidth="1"/>
    <col min="9" max="10" width="20" style="37" customWidth="1"/>
    <col min="11" max="11" width="9.1796875" style="37"/>
    <col min="12" max="12" width="28" style="37" customWidth="1"/>
    <col min="13" max="16384" width="9.1796875" style="37"/>
  </cols>
  <sheetData>
    <row r="1" spans="1:51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</row>
    <row r="2" spans="1:51" ht="20.25" customHeight="1" x14ac:dyDescent="0.45">
      <c r="B2" s="38" t="s">
        <v>141</v>
      </c>
      <c r="C2" s="470" t="s">
        <v>88</v>
      </c>
      <c r="D2" s="470"/>
      <c r="E2" s="470"/>
      <c r="F2" s="39"/>
      <c r="G2" s="39"/>
      <c r="H2" s="38"/>
      <c r="I2" s="38"/>
      <c r="J2" s="38"/>
      <c r="K2" s="38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</row>
    <row r="3" spans="1:51" ht="18" x14ac:dyDescent="0.4">
      <c r="B3" s="471"/>
      <c r="C3" s="471"/>
      <c r="D3" s="36"/>
      <c r="E3" s="36"/>
      <c r="F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</row>
    <row r="4" spans="1:51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1" x14ac:dyDescent="0.35">
      <c r="A5" s="35" t="s">
        <v>219</v>
      </c>
      <c r="B5" s="43" t="s">
        <v>144</v>
      </c>
      <c r="C5" s="44" t="s">
        <v>244</v>
      </c>
      <c r="D5" s="44"/>
      <c r="E5" s="44"/>
      <c r="F5" s="42"/>
      <c r="G5" s="45"/>
      <c r="H5" s="42"/>
      <c r="I5" s="42"/>
      <c r="J5" s="42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x14ac:dyDescent="0.35">
      <c r="B6" s="43"/>
      <c r="C6" s="42"/>
      <c r="D6" s="42"/>
      <c r="E6" s="42"/>
      <c r="F6" s="42"/>
      <c r="G6" s="42"/>
      <c r="H6" s="42"/>
      <c r="I6" s="42"/>
      <c r="J6" s="42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</row>
    <row r="7" spans="1:51" x14ac:dyDescent="0.35">
      <c r="A7" s="35" t="s">
        <v>221</v>
      </c>
      <c r="B7" s="46" t="s">
        <v>146</v>
      </c>
      <c r="C7" s="44"/>
      <c r="D7" s="42"/>
      <c r="E7" s="42"/>
      <c r="F7" s="42"/>
      <c r="G7" s="42"/>
      <c r="H7" s="42"/>
      <c r="I7" s="42"/>
      <c r="J7" s="42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x14ac:dyDescent="0.35">
      <c r="B8" s="46"/>
      <c r="C8" s="42"/>
      <c r="D8" s="42"/>
      <c r="E8" s="42"/>
      <c r="F8" s="42"/>
      <c r="G8" s="42"/>
      <c r="H8" s="42"/>
      <c r="I8" s="42"/>
      <c r="J8" s="42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</row>
    <row r="9" spans="1:51" x14ac:dyDescent="0.35">
      <c r="A9" s="35" t="s">
        <v>223</v>
      </c>
      <c r="B9" s="46" t="s">
        <v>147</v>
      </c>
      <c r="C9" s="44">
        <v>4</v>
      </c>
      <c r="D9" s="42"/>
      <c r="E9" s="42"/>
      <c r="F9" s="42"/>
      <c r="G9" s="42"/>
      <c r="H9" s="42"/>
      <c r="I9" s="42"/>
      <c r="J9" s="42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</row>
    <row r="10" spans="1:51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51" ht="31" x14ac:dyDescent="0.35">
      <c r="A11" s="35" t="s">
        <v>224</v>
      </c>
      <c r="B11" s="48" t="s">
        <v>148</v>
      </c>
      <c r="C11" s="44">
        <v>3</v>
      </c>
      <c r="D11" s="42"/>
      <c r="E11" s="42"/>
      <c r="F11" s="42"/>
      <c r="G11" s="42"/>
      <c r="H11" s="42"/>
      <c r="I11" s="42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</row>
    <row r="12" spans="1:51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</row>
    <row r="13" spans="1:51" ht="31" x14ac:dyDescent="0.35">
      <c r="A13" s="35" t="s">
        <v>225</v>
      </c>
      <c r="B13" s="48" t="s">
        <v>149</v>
      </c>
      <c r="C13" s="44">
        <v>1</v>
      </c>
      <c r="D13" s="42"/>
      <c r="E13" s="42"/>
      <c r="F13" s="42"/>
      <c r="G13" s="42"/>
      <c r="H13" s="42"/>
      <c r="I13" s="42"/>
      <c r="J13" s="42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</row>
    <row r="14" spans="1:51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</row>
    <row r="15" spans="1:51" ht="46.5" x14ac:dyDescent="0.35">
      <c r="A15" s="35" t="s">
        <v>226</v>
      </c>
      <c r="B15" s="48" t="s">
        <v>150</v>
      </c>
      <c r="C15" s="44">
        <v>0</v>
      </c>
      <c r="D15" s="49"/>
      <c r="E15" s="42"/>
      <c r="F15" s="42"/>
      <c r="G15" s="42"/>
      <c r="H15" s="42"/>
      <c r="I15" s="42"/>
      <c r="J15" s="42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</row>
    <row r="16" spans="1:51" x14ac:dyDescent="0.35">
      <c r="B16" s="46"/>
      <c r="C16" s="42"/>
      <c r="D16" s="42"/>
      <c r="E16" s="42"/>
      <c r="F16" s="42"/>
      <c r="G16" s="42"/>
      <c r="H16" s="42"/>
      <c r="I16" s="42"/>
      <c r="J16" s="42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</row>
    <row r="17" spans="1:51" s="55" customFormat="1" ht="30" customHeight="1" x14ac:dyDescent="0.35">
      <c r="A17" s="41"/>
      <c r="B17" s="473" t="s">
        <v>185</v>
      </c>
      <c r="C17" s="473"/>
      <c r="D17" s="53"/>
      <c r="E17" s="53"/>
      <c r="F17" s="53"/>
      <c r="G17" s="53"/>
      <c r="H17" s="53"/>
      <c r="I17" s="53"/>
      <c r="J17" s="53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</row>
    <row r="18" spans="1:51" s="58" customFormat="1" ht="21" customHeight="1" x14ac:dyDescent="0.35">
      <c r="A18" s="41"/>
      <c r="B18" s="53"/>
      <c r="C18" s="474" t="s">
        <v>92</v>
      </c>
      <c r="D18" s="474"/>
      <c r="E18" s="474"/>
      <c r="F18" s="474"/>
      <c r="G18" s="56" t="s">
        <v>162</v>
      </c>
      <c r="H18" s="465" t="s">
        <v>89</v>
      </c>
      <c r="I18" s="466"/>
      <c r="J18" s="467"/>
      <c r="K18" s="54"/>
      <c r="L18" s="54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</row>
    <row r="19" spans="1:51" ht="16" customHeight="1" x14ac:dyDescent="0.35">
      <c r="B19" s="59" t="s">
        <v>168</v>
      </c>
      <c r="C19" s="60" t="s">
        <v>169</v>
      </c>
      <c r="D19" s="60" t="s">
        <v>164</v>
      </c>
      <c r="E19" s="60" t="s">
        <v>165</v>
      </c>
      <c r="F19" s="61" t="s">
        <v>166</v>
      </c>
      <c r="G19" s="60"/>
      <c r="H19" s="60" t="s">
        <v>164</v>
      </c>
      <c r="I19" s="60" t="s">
        <v>165</v>
      </c>
      <c r="J19" s="61" t="s">
        <v>166</v>
      </c>
      <c r="K19" s="468"/>
      <c r="L19" s="468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</row>
    <row r="20" spans="1:51" ht="16" customHeight="1" x14ac:dyDescent="0.35">
      <c r="B20" s="59"/>
      <c r="C20" s="60"/>
      <c r="D20" s="60"/>
      <c r="E20" s="60"/>
      <c r="F20" s="60"/>
      <c r="G20" s="60"/>
      <c r="H20" s="60"/>
      <c r="I20" s="60"/>
      <c r="J20" s="60"/>
      <c r="K20" s="63"/>
      <c r="L20" s="63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</row>
    <row r="21" spans="1:51" ht="16" customHeight="1" x14ac:dyDescent="0.35">
      <c r="A21" s="35" t="s">
        <v>229</v>
      </c>
      <c r="B21" s="59" t="s">
        <v>175</v>
      </c>
      <c r="C21" s="60">
        <v>1</v>
      </c>
      <c r="D21" s="60">
        <v>1</v>
      </c>
      <c r="E21" s="60">
        <v>0</v>
      </c>
      <c r="F21" s="60">
        <v>0</v>
      </c>
      <c r="G21" s="60"/>
      <c r="H21" s="60">
        <v>0</v>
      </c>
      <c r="I21" s="60">
        <v>0</v>
      </c>
      <c r="J21" s="60">
        <v>0</v>
      </c>
      <c r="K21" s="63"/>
      <c r="L21" s="63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x14ac:dyDescent="0.35">
      <c r="A22" s="35" t="s">
        <v>230</v>
      </c>
      <c r="B22" s="64" t="s">
        <v>62</v>
      </c>
      <c r="C22" s="65"/>
      <c r="D22" s="65"/>
      <c r="E22" s="65"/>
      <c r="F22" s="69"/>
      <c r="G22" s="70"/>
      <c r="H22" s="65"/>
      <c r="I22" s="65"/>
      <c r="J22" s="69"/>
      <c r="K22" s="464"/>
      <c r="L22" s="46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</row>
    <row r="23" spans="1:51" x14ac:dyDescent="0.35">
      <c r="A23" s="35" t="s">
        <v>231</v>
      </c>
      <c r="B23" s="71" t="s">
        <v>102</v>
      </c>
      <c r="C23" s="65"/>
      <c r="D23" s="65"/>
      <c r="E23" s="65"/>
      <c r="F23" s="69"/>
      <c r="G23" s="70"/>
      <c r="H23" s="69"/>
      <c r="I23" s="69"/>
      <c r="J23" s="69"/>
      <c r="K23" s="464"/>
      <c r="L23" s="464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</row>
    <row r="24" spans="1:51" ht="16" customHeight="1" x14ac:dyDescent="0.35">
      <c r="A24" s="35" t="s">
        <v>232</v>
      </c>
      <c r="B24" s="64" t="s">
        <v>97</v>
      </c>
      <c r="C24" s="65">
        <v>1</v>
      </c>
      <c r="D24" s="65">
        <v>1</v>
      </c>
      <c r="E24" s="65">
        <v>0</v>
      </c>
      <c r="F24" s="65">
        <v>0</v>
      </c>
      <c r="G24" s="70"/>
      <c r="H24" s="65"/>
      <c r="I24" s="65"/>
      <c r="J24" s="69"/>
      <c r="K24" s="464"/>
      <c r="L24" s="464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</row>
    <row r="25" spans="1:51" ht="16" customHeight="1" x14ac:dyDescent="0.35">
      <c r="B25" s="64"/>
      <c r="C25" s="69"/>
      <c r="D25" s="69"/>
      <c r="E25" s="69"/>
      <c r="F25" s="69"/>
      <c r="G25" s="70"/>
      <c r="H25" s="69"/>
      <c r="I25" s="69"/>
      <c r="J25" s="69"/>
      <c r="K25" s="63"/>
      <c r="L25" s="63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</row>
    <row r="26" spans="1:51" ht="16" customHeight="1" x14ac:dyDescent="0.35">
      <c r="A26" s="35" t="s">
        <v>233</v>
      </c>
      <c r="B26" s="59" t="s">
        <v>176</v>
      </c>
      <c r="C26" s="60">
        <v>2</v>
      </c>
      <c r="D26" s="60">
        <v>2</v>
      </c>
      <c r="E26" s="60">
        <v>0</v>
      </c>
      <c r="F26" s="60">
        <v>0</v>
      </c>
      <c r="G26" s="60"/>
      <c r="H26" s="60">
        <v>0</v>
      </c>
      <c r="I26" s="60">
        <v>0</v>
      </c>
      <c r="J26" s="60">
        <v>0</v>
      </c>
      <c r="K26" s="63"/>
      <c r="L26" s="63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</row>
    <row r="27" spans="1:51" ht="16" customHeight="1" x14ac:dyDescent="0.35">
      <c r="A27" s="35" t="s">
        <v>230</v>
      </c>
      <c r="B27" s="64" t="s">
        <v>62</v>
      </c>
      <c r="C27" s="65"/>
      <c r="D27" s="65"/>
      <c r="E27" s="65"/>
      <c r="F27" s="69"/>
      <c r="G27" s="70"/>
      <c r="H27" s="65"/>
      <c r="I27" s="65"/>
      <c r="J27" s="69"/>
      <c r="K27" s="464"/>
      <c r="L27" s="464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</row>
    <row r="28" spans="1:51" ht="16" customHeight="1" x14ac:dyDescent="0.35">
      <c r="A28" s="35" t="s">
        <v>231</v>
      </c>
      <c r="B28" s="71" t="s">
        <v>102</v>
      </c>
      <c r="C28" s="69"/>
      <c r="D28" s="69"/>
      <c r="E28" s="69"/>
      <c r="F28" s="69"/>
      <c r="G28" s="70"/>
      <c r="H28" s="69"/>
      <c r="I28" s="69"/>
      <c r="J28" s="69"/>
      <c r="K28" s="464"/>
      <c r="L28" s="464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</row>
    <row r="29" spans="1:51" ht="16" customHeight="1" x14ac:dyDescent="0.35">
      <c r="A29" s="35" t="s">
        <v>232</v>
      </c>
      <c r="B29" s="64" t="s">
        <v>97</v>
      </c>
      <c r="C29" s="65">
        <v>2</v>
      </c>
      <c r="D29" s="65">
        <v>2</v>
      </c>
      <c r="E29" s="65">
        <v>0</v>
      </c>
      <c r="F29" s="65">
        <v>0</v>
      </c>
      <c r="G29" s="70"/>
      <c r="H29" s="69"/>
      <c r="I29" s="69"/>
      <c r="J29" s="69"/>
      <c r="K29" s="464"/>
      <c r="L29" s="464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</row>
    <row r="30" spans="1:51" ht="16" customHeight="1" x14ac:dyDescent="0.35">
      <c r="B30" s="64"/>
      <c r="C30" s="69"/>
      <c r="D30" s="69"/>
      <c r="E30" s="69"/>
      <c r="F30" s="69"/>
      <c r="G30" s="70"/>
      <c r="H30" s="69"/>
      <c r="I30" s="69"/>
      <c r="J30" s="69"/>
      <c r="K30" s="63"/>
      <c r="L30" s="63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</row>
    <row r="31" spans="1:51" ht="16" customHeight="1" x14ac:dyDescent="0.35">
      <c r="B31" s="64"/>
      <c r="C31" s="69"/>
      <c r="D31" s="69"/>
      <c r="E31" s="69"/>
      <c r="F31" s="69"/>
      <c r="G31" s="70"/>
      <c r="H31" s="69"/>
      <c r="I31" s="69"/>
      <c r="J31" s="69"/>
      <c r="K31" s="63"/>
      <c r="L31" s="63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</row>
    <row r="32" spans="1:51" ht="16" customHeight="1" x14ac:dyDescent="0.35">
      <c r="A32" s="35" t="s">
        <v>234</v>
      </c>
      <c r="B32" s="59" t="s">
        <v>177</v>
      </c>
      <c r="C32" s="60">
        <v>1</v>
      </c>
      <c r="D32" s="60">
        <v>0</v>
      </c>
      <c r="E32" s="60">
        <v>1</v>
      </c>
      <c r="F32" s="60">
        <v>0</v>
      </c>
      <c r="G32" s="60"/>
      <c r="H32" s="60">
        <v>0</v>
      </c>
      <c r="I32" s="60">
        <v>0</v>
      </c>
      <c r="J32" s="60">
        <v>0</v>
      </c>
      <c r="K32" s="63"/>
      <c r="L32" s="63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</row>
    <row r="33" spans="1:51" ht="16" customHeight="1" x14ac:dyDescent="0.35">
      <c r="A33" s="74" t="s">
        <v>230</v>
      </c>
      <c r="B33" s="64" t="s">
        <v>62</v>
      </c>
      <c r="C33" s="65"/>
      <c r="D33" s="65"/>
      <c r="E33" s="65"/>
      <c r="F33" s="69"/>
      <c r="G33" s="70"/>
      <c r="H33" s="65"/>
      <c r="I33" s="65"/>
      <c r="J33" s="69"/>
      <c r="K33" s="464"/>
      <c r="L33" s="464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</row>
    <row r="34" spans="1:51" ht="16" customHeight="1" x14ac:dyDescent="0.35">
      <c r="A34" s="74" t="s">
        <v>231</v>
      </c>
      <c r="B34" s="71" t="s">
        <v>102</v>
      </c>
      <c r="C34" s="69"/>
      <c r="D34" s="69"/>
      <c r="E34" s="69"/>
      <c r="F34" s="69"/>
      <c r="G34" s="70"/>
      <c r="H34" s="65"/>
      <c r="I34" s="69"/>
      <c r="J34" s="69"/>
      <c r="K34" s="464"/>
      <c r="L34" s="464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</row>
    <row r="35" spans="1:51" ht="16" customHeight="1" x14ac:dyDescent="0.35">
      <c r="A35" s="74" t="s">
        <v>232</v>
      </c>
      <c r="B35" s="64" t="s">
        <v>97</v>
      </c>
      <c r="C35" s="65">
        <v>0</v>
      </c>
      <c r="D35" s="65">
        <v>0</v>
      </c>
      <c r="E35" s="65">
        <v>1</v>
      </c>
      <c r="F35" s="65">
        <v>0</v>
      </c>
      <c r="G35" s="70"/>
      <c r="H35" s="69"/>
      <c r="I35" s="69"/>
      <c r="J35" s="69"/>
      <c r="K35" s="464"/>
      <c r="L35" s="464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</row>
    <row r="36" spans="1:51" ht="16" customHeight="1" x14ac:dyDescent="0.35">
      <c r="B36" s="64"/>
      <c r="C36" s="69"/>
      <c r="D36" s="69"/>
      <c r="E36" s="69"/>
      <c r="F36" s="69"/>
      <c r="G36" s="70"/>
      <c r="H36" s="69"/>
      <c r="I36" s="69"/>
      <c r="J36" s="69"/>
      <c r="K36" s="79"/>
      <c r="L36" s="79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</row>
    <row r="37" spans="1:51" x14ac:dyDescent="0.35">
      <c r="B37" s="80" t="s">
        <v>178</v>
      </c>
      <c r="C37" s="81">
        <v>4</v>
      </c>
      <c r="D37" s="81">
        <v>3</v>
      </c>
      <c r="E37" s="81">
        <v>1</v>
      </c>
      <c r="F37" s="69"/>
      <c r="G37" s="70"/>
      <c r="H37" s="81">
        <v>0</v>
      </c>
      <c r="I37" s="81">
        <v>0</v>
      </c>
      <c r="J37" s="65">
        <v>0</v>
      </c>
      <c r="K37" s="464"/>
      <c r="L37" s="464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</row>
    <row r="38" spans="1:51" x14ac:dyDescent="0.3">
      <c r="B38" s="83"/>
      <c r="C38" s="83"/>
      <c r="D38" s="36"/>
      <c r="E38" s="36"/>
      <c r="F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x14ac:dyDescent="0.3">
      <c r="B39" s="83"/>
      <c r="C39" s="83"/>
      <c r="D39" s="36"/>
      <c r="E39" s="36"/>
      <c r="F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x14ac:dyDescent="0.3">
      <c r="B40" s="83"/>
      <c r="C40" s="83"/>
      <c r="D40" s="36"/>
      <c r="E40" s="36"/>
      <c r="F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  <row r="41" spans="1:51" x14ac:dyDescent="0.3">
      <c r="B41" s="83"/>
      <c r="C41" s="83"/>
      <c r="D41" s="36"/>
      <c r="E41" s="36"/>
      <c r="F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</row>
    <row r="42" spans="1:51" x14ac:dyDescent="0.3">
      <c r="B42" s="83"/>
      <c r="C42" s="83"/>
      <c r="D42" s="36"/>
      <c r="E42" s="36"/>
      <c r="F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</row>
    <row r="43" spans="1:51" x14ac:dyDescent="0.3">
      <c r="B43" s="83"/>
      <c r="C43" s="83"/>
      <c r="D43" s="36"/>
      <c r="E43" s="36"/>
      <c r="F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</row>
    <row r="44" spans="1:51" x14ac:dyDescent="0.3">
      <c r="B44" s="83"/>
      <c r="C44" s="83"/>
      <c r="D44" s="36"/>
      <c r="E44" s="36"/>
      <c r="F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</row>
    <row r="45" spans="1:51" x14ac:dyDescent="0.3">
      <c r="B45" s="83"/>
      <c r="C45" s="83"/>
      <c r="D45" s="36"/>
      <c r="E45" s="36"/>
      <c r="F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</row>
    <row r="46" spans="1:51" x14ac:dyDescent="0.3">
      <c r="B46" s="83"/>
      <c r="C46" s="83"/>
      <c r="D46" s="36"/>
      <c r="E46" s="36"/>
      <c r="F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</row>
    <row r="47" spans="1:51" x14ac:dyDescent="0.3">
      <c r="B47" s="83"/>
      <c r="C47" s="83"/>
      <c r="D47" s="36"/>
      <c r="E47" s="36"/>
      <c r="F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</row>
    <row r="48" spans="1:51" x14ac:dyDescent="0.3">
      <c r="B48" s="83"/>
      <c r="C48" s="83"/>
      <c r="D48" s="36"/>
      <c r="E48" s="36"/>
      <c r="F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</row>
    <row r="49" spans="2:51" x14ac:dyDescent="0.3">
      <c r="B49" s="83"/>
      <c r="C49" s="83"/>
      <c r="D49" s="36"/>
      <c r="E49" s="36"/>
      <c r="F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</row>
    <row r="50" spans="2:51" x14ac:dyDescent="0.3">
      <c r="B50" s="83"/>
      <c r="C50" s="83"/>
      <c r="D50" s="36"/>
      <c r="E50" s="36"/>
      <c r="F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</row>
    <row r="51" spans="2:51" x14ac:dyDescent="0.3">
      <c r="B51" s="83"/>
      <c r="C51" s="83"/>
      <c r="D51" s="36"/>
      <c r="E51" s="36"/>
      <c r="F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</row>
    <row r="52" spans="2:51" x14ac:dyDescent="0.3">
      <c r="B52" s="83"/>
      <c r="C52" s="83"/>
      <c r="D52" s="36"/>
      <c r="E52" s="36"/>
      <c r="F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</row>
    <row r="53" spans="2:51" x14ac:dyDescent="0.3">
      <c r="B53" s="83"/>
      <c r="C53" s="83"/>
      <c r="D53" s="36"/>
      <c r="E53" s="36"/>
      <c r="F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2:51" x14ac:dyDescent="0.3">
      <c r="B54" s="83"/>
      <c r="C54" s="83"/>
      <c r="D54" s="36"/>
      <c r="E54" s="36"/>
      <c r="F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</row>
    <row r="55" spans="2:51" x14ac:dyDescent="0.3">
      <c r="B55" s="83"/>
      <c r="C55" s="83"/>
      <c r="D55" s="36"/>
      <c r="E55" s="36"/>
      <c r="F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</row>
    <row r="56" spans="2:51" x14ac:dyDescent="0.3">
      <c r="B56" s="83"/>
      <c r="C56" s="83"/>
      <c r="D56" s="36"/>
      <c r="E56" s="36"/>
      <c r="F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</row>
    <row r="57" spans="2:51" x14ac:dyDescent="0.3">
      <c r="B57" s="83"/>
      <c r="C57" s="83"/>
      <c r="D57" s="36"/>
      <c r="E57" s="36"/>
      <c r="F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</row>
    <row r="58" spans="2:51" x14ac:dyDescent="0.3">
      <c r="B58" s="83"/>
      <c r="C58" s="83"/>
      <c r="D58" s="36"/>
      <c r="E58" s="36"/>
      <c r="F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</row>
    <row r="59" spans="2:51" x14ac:dyDescent="0.3">
      <c r="B59" s="83"/>
      <c r="C59" s="83"/>
      <c r="D59" s="36"/>
      <c r="E59" s="36"/>
      <c r="F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</row>
    <row r="60" spans="2:51" x14ac:dyDescent="0.3">
      <c r="B60" s="83"/>
      <c r="C60" s="83"/>
      <c r="D60" s="36"/>
      <c r="E60" s="36"/>
      <c r="F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</row>
    <row r="61" spans="2:51" x14ac:dyDescent="0.3">
      <c r="B61" s="83"/>
      <c r="C61" s="83"/>
      <c r="D61" s="36"/>
      <c r="E61" s="36"/>
      <c r="F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</row>
    <row r="62" spans="2:51" x14ac:dyDescent="0.3">
      <c r="B62" s="83"/>
      <c r="C62" s="83"/>
      <c r="D62" s="36"/>
      <c r="E62" s="36"/>
      <c r="F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</row>
    <row r="63" spans="2:51" x14ac:dyDescent="0.3">
      <c r="B63" s="83"/>
      <c r="C63" s="83"/>
      <c r="D63" s="36"/>
      <c r="E63" s="36"/>
      <c r="F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</row>
    <row r="64" spans="2:51" x14ac:dyDescent="0.3">
      <c r="B64" s="83"/>
      <c r="C64" s="83"/>
      <c r="D64" s="36"/>
      <c r="E64" s="36"/>
      <c r="F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</row>
    <row r="65" spans="2:51" x14ac:dyDescent="0.3">
      <c r="B65" s="83"/>
      <c r="C65" s="83"/>
      <c r="D65" s="36"/>
      <c r="E65" s="36"/>
      <c r="F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</row>
    <row r="66" spans="2:51" x14ac:dyDescent="0.3">
      <c r="B66" s="83"/>
      <c r="C66" s="83"/>
      <c r="D66" s="36"/>
      <c r="E66" s="36"/>
      <c r="F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</row>
    <row r="67" spans="2:51" x14ac:dyDescent="0.3">
      <c r="B67" s="83"/>
      <c r="C67" s="83"/>
      <c r="D67" s="36"/>
      <c r="E67" s="36"/>
      <c r="F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</row>
    <row r="68" spans="2:51" x14ac:dyDescent="0.3">
      <c r="B68" s="83"/>
      <c r="C68" s="83"/>
      <c r="D68" s="36"/>
      <c r="E68" s="36"/>
      <c r="F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</row>
    <row r="69" spans="2:51" x14ac:dyDescent="0.3">
      <c r="B69" s="83"/>
      <c r="C69" s="83"/>
      <c r="D69" s="36"/>
      <c r="E69" s="36"/>
      <c r="F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</row>
    <row r="70" spans="2:51" x14ac:dyDescent="0.3">
      <c r="B70" s="83"/>
      <c r="C70" s="83"/>
      <c r="D70" s="36"/>
      <c r="E70" s="36"/>
      <c r="F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</row>
    <row r="71" spans="2:51" x14ac:dyDescent="0.3">
      <c r="B71" s="83"/>
      <c r="C71" s="83"/>
      <c r="D71" s="36"/>
      <c r="E71" s="36"/>
      <c r="F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</row>
    <row r="72" spans="2:51" x14ac:dyDescent="0.3">
      <c r="B72" s="83"/>
      <c r="C72" s="83"/>
      <c r="D72" s="36"/>
      <c r="E72" s="36"/>
      <c r="F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</row>
    <row r="73" spans="2:51" x14ac:dyDescent="0.3">
      <c r="B73" s="83"/>
      <c r="C73" s="83"/>
      <c r="D73" s="36"/>
      <c r="E73" s="36"/>
      <c r="F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</row>
    <row r="74" spans="2:51" x14ac:dyDescent="0.3">
      <c r="B74" s="83"/>
      <c r="C74" s="83"/>
      <c r="D74" s="36"/>
      <c r="E74" s="36"/>
      <c r="F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</row>
    <row r="75" spans="2:51" x14ac:dyDescent="0.3">
      <c r="B75" s="83"/>
      <c r="C75" s="83"/>
      <c r="D75" s="36"/>
      <c r="E75" s="36"/>
      <c r="F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</row>
    <row r="76" spans="2:51" x14ac:dyDescent="0.3">
      <c r="B76" s="83"/>
      <c r="C76" s="83"/>
      <c r="D76" s="36"/>
      <c r="E76" s="36"/>
      <c r="F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</row>
    <row r="77" spans="2:51" x14ac:dyDescent="0.3">
      <c r="B77" s="83"/>
      <c r="C77" s="83"/>
      <c r="D77" s="36"/>
      <c r="E77" s="36"/>
      <c r="F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</row>
    <row r="78" spans="2:51" x14ac:dyDescent="0.3">
      <c r="B78" s="83"/>
      <c r="C78" s="83"/>
      <c r="D78" s="36"/>
      <c r="E78" s="36"/>
      <c r="F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</row>
    <row r="79" spans="2:51" x14ac:dyDescent="0.3">
      <c r="B79" s="83"/>
      <c r="C79" s="83"/>
      <c r="D79" s="36"/>
      <c r="E79" s="36"/>
      <c r="F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</row>
    <row r="80" spans="2:51" x14ac:dyDescent="0.3">
      <c r="B80" s="83"/>
      <c r="C80" s="83"/>
      <c r="D80" s="36"/>
      <c r="E80" s="36"/>
      <c r="F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</row>
    <row r="81" spans="2:51" x14ac:dyDescent="0.3">
      <c r="B81" s="83"/>
      <c r="C81" s="83"/>
      <c r="D81" s="36"/>
      <c r="E81" s="36"/>
      <c r="F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</row>
    <row r="82" spans="2:51" x14ac:dyDescent="0.3">
      <c r="B82" s="83"/>
      <c r="C82" s="83"/>
      <c r="D82" s="36"/>
      <c r="E82" s="36"/>
      <c r="F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</row>
    <row r="83" spans="2:51" x14ac:dyDescent="0.3">
      <c r="B83" s="83"/>
      <c r="C83" s="83"/>
      <c r="D83" s="36"/>
      <c r="E83" s="36"/>
      <c r="F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</row>
    <row r="84" spans="2:51" x14ac:dyDescent="0.3">
      <c r="B84" s="83"/>
      <c r="C84" s="83"/>
      <c r="D84" s="36"/>
      <c r="E84" s="36"/>
      <c r="F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</row>
    <row r="85" spans="2:51" x14ac:dyDescent="0.3">
      <c r="B85" s="83"/>
      <c r="C85" s="83"/>
      <c r="D85" s="36"/>
      <c r="E85" s="36"/>
      <c r="F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</row>
    <row r="86" spans="2:51" x14ac:dyDescent="0.3">
      <c r="B86" s="83"/>
      <c r="C86" s="83"/>
      <c r="D86" s="36"/>
      <c r="E86" s="36"/>
      <c r="F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</row>
    <row r="87" spans="2:51" x14ac:dyDescent="0.3">
      <c r="B87" s="83"/>
      <c r="C87" s="83"/>
      <c r="D87" s="36"/>
      <c r="E87" s="36"/>
      <c r="F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</row>
    <row r="88" spans="2:51" x14ac:dyDescent="0.3">
      <c r="B88" s="83"/>
      <c r="C88" s="83"/>
      <c r="D88" s="36"/>
      <c r="E88" s="36"/>
      <c r="F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</row>
    <row r="89" spans="2:51" x14ac:dyDescent="0.3">
      <c r="B89" s="83"/>
      <c r="C89" s="83"/>
      <c r="D89" s="36"/>
      <c r="E89" s="36"/>
      <c r="F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</row>
    <row r="90" spans="2:51" x14ac:dyDescent="0.3">
      <c r="B90" s="83"/>
      <c r="C90" s="83"/>
      <c r="D90" s="36"/>
      <c r="E90" s="36"/>
      <c r="F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</row>
    <row r="91" spans="2:51" x14ac:dyDescent="0.3">
      <c r="B91" s="83"/>
      <c r="C91" s="83"/>
      <c r="D91" s="36"/>
      <c r="E91" s="36"/>
      <c r="F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</row>
    <row r="92" spans="2:51" x14ac:dyDescent="0.3">
      <c r="B92" s="83"/>
      <c r="C92" s="83"/>
      <c r="D92" s="36"/>
      <c r="E92" s="36"/>
      <c r="F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</row>
    <row r="93" spans="2:51" x14ac:dyDescent="0.3">
      <c r="B93" s="83"/>
      <c r="C93" s="83"/>
      <c r="D93" s="36"/>
      <c r="E93" s="36"/>
      <c r="F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</row>
    <row r="94" spans="2:51" x14ac:dyDescent="0.3">
      <c r="B94" s="83"/>
      <c r="C94" s="83"/>
      <c r="D94" s="36"/>
      <c r="E94" s="36"/>
      <c r="F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</row>
    <row r="95" spans="2:51" x14ac:dyDescent="0.3">
      <c r="B95" s="83"/>
      <c r="C95" s="83"/>
      <c r="D95" s="36"/>
      <c r="E95" s="36"/>
      <c r="F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</row>
    <row r="96" spans="2:51" x14ac:dyDescent="0.3">
      <c r="B96" s="83"/>
      <c r="C96" s="83"/>
      <c r="D96" s="36"/>
      <c r="E96" s="36"/>
      <c r="F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</row>
    <row r="97" spans="2:51" x14ac:dyDescent="0.3">
      <c r="B97" s="83"/>
      <c r="C97" s="83"/>
      <c r="D97" s="36"/>
      <c r="E97" s="36"/>
      <c r="F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</row>
    <row r="98" spans="2:51" x14ac:dyDescent="0.3">
      <c r="B98" s="83"/>
      <c r="C98" s="83"/>
      <c r="D98" s="36"/>
      <c r="E98" s="36"/>
      <c r="F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</row>
    <row r="99" spans="2:51" x14ac:dyDescent="0.3">
      <c r="B99" s="83"/>
      <c r="C99" s="83"/>
      <c r="D99" s="36"/>
      <c r="E99" s="36"/>
      <c r="F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</row>
    <row r="100" spans="2:51" x14ac:dyDescent="0.3">
      <c r="B100" s="83"/>
      <c r="C100" s="83"/>
      <c r="D100" s="36"/>
      <c r="E100" s="36"/>
      <c r="F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</row>
    <row r="101" spans="2:51" x14ac:dyDescent="0.3">
      <c r="B101" s="83"/>
      <c r="C101" s="83"/>
      <c r="D101" s="36"/>
      <c r="E101" s="36"/>
      <c r="F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</row>
    <row r="102" spans="2:51" x14ac:dyDescent="0.3">
      <c r="B102" s="83"/>
      <c r="C102" s="83"/>
      <c r="D102" s="36"/>
      <c r="E102" s="36"/>
      <c r="F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</row>
    <row r="103" spans="2:51" x14ac:dyDescent="0.3">
      <c r="B103" s="83"/>
      <c r="C103" s="83"/>
      <c r="D103" s="36"/>
      <c r="E103" s="36"/>
      <c r="F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</row>
    <row r="104" spans="2:51" x14ac:dyDescent="0.3">
      <c r="B104" s="83"/>
      <c r="C104" s="83"/>
      <c r="D104" s="36"/>
      <c r="E104" s="36"/>
      <c r="F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</row>
    <row r="105" spans="2:51" x14ac:dyDescent="0.3">
      <c r="B105" s="83"/>
      <c r="C105" s="83"/>
      <c r="D105" s="36"/>
      <c r="E105" s="36"/>
      <c r="F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</row>
    <row r="106" spans="2:51" x14ac:dyDescent="0.3">
      <c r="B106" s="83"/>
      <c r="C106" s="83"/>
      <c r="D106" s="36"/>
      <c r="E106" s="36"/>
      <c r="F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</row>
    <row r="107" spans="2:51" x14ac:dyDescent="0.3">
      <c r="B107" s="83"/>
      <c r="C107" s="83"/>
      <c r="D107" s="36"/>
      <c r="E107" s="36"/>
      <c r="F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</row>
    <row r="108" spans="2:51" x14ac:dyDescent="0.3">
      <c r="B108" s="83"/>
      <c r="C108" s="83"/>
      <c r="D108" s="36"/>
      <c r="E108" s="36"/>
      <c r="F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</row>
    <row r="109" spans="2:51" x14ac:dyDescent="0.3">
      <c r="B109" s="83"/>
      <c r="C109" s="83"/>
      <c r="D109" s="36"/>
      <c r="E109" s="36"/>
      <c r="F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</row>
    <row r="110" spans="2:51" x14ac:dyDescent="0.3">
      <c r="D110" s="36"/>
      <c r="E110" s="36"/>
      <c r="F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</row>
    <row r="111" spans="2:51" x14ac:dyDescent="0.3">
      <c r="D111" s="36"/>
      <c r="E111" s="36"/>
      <c r="F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</row>
    <row r="112" spans="2:51" x14ac:dyDescent="0.3">
      <c r="D112" s="36"/>
      <c r="E112" s="36"/>
      <c r="F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</row>
    <row r="113" spans="4:51" x14ac:dyDescent="0.3">
      <c r="D113" s="36"/>
      <c r="E113" s="36"/>
      <c r="F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</row>
    <row r="114" spans="4:51" x14ac:dyDescent="0.3">
      <c r="D114" s="36"/>
      <c r="E114" s="36"/>
      <c r="F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</row>
    <row r="115" spans="4:51" x14ac:dyDescent="0.3">
      <c r="D115" s="36"/>
      <c r="E115" s="36"/>
      <c r="F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</row>
    <row r="116" spans="4:51" x14ac:dyDescent="0.3">
      <c r="D116" s="36"/>
      <c r="E116" s="36"/>
      <c r="F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</row>
    <row r="117" spans="4:51" x14ac:dyDescent="0.3">
      <c r="D117" s="36"/>
      <c r="E117" s="36"/>
      <c r="F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</row>
    <row r="118" spans="4:51" x14ac:dyDescent="0.3">
      <c r="D118" s="36"/>
      <c r="E118" s="36"/>
      <c r="F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</row>
    <row r="119" spans="4:51" x14ac:dyDescent="0.3">
      <c r="D119" s="36"/>
      <c r="E119" s="36"/>
      <c r="F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</row>
    <row r="120" spans="4:51" x14ac:dyDescent="0.3">
      <c r="D120" s="36"/>
      <c r="E120" s="36"/>
      <c r="F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</row>
    <row r="121" spans="4:51" x14ac:dyDescent="0.3">
      <c r="D121" s="36"/>
      <c r="E121" s="36"/>
      <c r="F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</row>
    <row r="122" spans="4:51" x14ac:dyDescent="0.3">
      <c r="D122" s="36"/>
      <c r="E122" s="36"/>
      <c r="F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</row>
    <row r="123" spans="4:51" x14ac:dyDescent="0.3">
      <c r="D123" s="36"/>
      <c r="E123" s="36"/>
      <c r="F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</row>
    <row r="124" spans="4:51" x14ac:dyDescent="0.3">
      <c r="D124" s="36"/>
      <c r="E124" s="36"/>
      <c r="F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</row>
    <row r="125" spans="4:51" x14ac:dyDescent="0.3">
      <c r="D125" s="36"/>
      <c r="E125" s="36"/>
      <c r="F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</row>
    <row r="126" spans="4:51" x14ac:dyDescent="0.3">
      <c r="D126" s="36"/>
      <c r="E126" s="36"/>
      <c r="F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</row>
    <row r="127" spans="4:51" x14ac:dyDescent="0.3">
      <c r="D127" s="36"/>
      <c r="E127" s="36"/>
      <c r="F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</row>
    <row r="128" spans="4:51" x14ac:dyDescent="0.3">
      <c r="D128" s="36"/>
      <c r="E128" s="36"/>
      <c r="F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</row>
    <row r="129" spans="4:51" x14ac:dyDescent="0.3">
      <c r="D129" s="36"/>
      <c r="E129" s="36"/>
      <c r="F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</row>
    <row r="130" spans="4:51" x14ac:dyDescent="0.3">
      <c r="D130" s="36"/>
      <c r="E130" s="36"/>
      <c r="F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</row>
    <row r="131" spans="4:51" x14ac:dyDescent="0.3">
      <c r="D131" s="36"/>
      <c r="E131" s="36"/>
      <c r="F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</row>
    <row r="132" spans="4:51" x14ac:dyDescent="0.3">
      <c r="D132" s="36"/>
      <c r="E132" s="36"/>
      <c r="F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</row>
    <row r="133" spans="4:51" x14ac:dyDescent="0.3">
      <c r="D133" s="36"/>
      <c r="E133" s="36"/>
      <c r="F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</row>
    <row r="134" spans="4:51" x14ac:dyDescent="0.3">
      <c r="D134" s="36"/>
      <c r="E134" s="36"/>
      <c r="F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</row>
    <row r="135" spans="4:51" x14ac:dyDescent="0.3">
      <c r="D135" s="36"/>
      <c r="E135" s="36"/>
      <c r="F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</row>
    <row r="136" spans="4:51" x14ac:dyDescent="0.3">
      <c r="D136" s="36"/>
      <c r="E136" s="36"/>
      <c r="F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</row>
    <row r="137" spans="4:51" x14ac:dyDescent="0.3">
      <c r="D137" s="36"/>
      <c r="E137" s="36"/>
      <c r="F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</row>
    <row r="138" spans="4:51" x14ac:dyDescent="0.3">
      <c r="D138" s="36"/>
      <c r="E138" s="36"/>
      <c r="F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</row>
    <row r="139" spans="4:51" x14ac:dyDescent="0.3">
      <c r="D139" s="36"/>
      <c r="E139" s="36"/>
      <c r="F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</row>
    <row r="140" spans="4:51" x14ac:dyDescent="0.3">
      <c r="D140" s="36"/>
      <c r="E140" s="36"/>
      <c r="F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</row>
    <row r="141" spans="4:51" x14ac:dyDescent="0.3">
      <c r="D141" s="36"/>
      <c r="E141" s="36"/>
      <c r="F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</row>
    <row r="142" spans="4:51" x14ac:dyDescent="0.3">
      <c r="D142" s="36"/>
      <c r="E142" s="36"/>
      <c r="F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</row>
    <row r="143" spans="4:51" x14ac:dyDescent="0.3">
      <c r="D143" s="36"/>
      <c r="E143" s="36"/>
      <c r="F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</row>
    <row r="144" spans="4:51" x14ac:dyDescent="0.3">
      <c r="D144" s="36"/>
      <c r="E144" s="36"/>
      <c r="F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</row>
    <row r="145" spans="4:51" x14ac:dyDescent="0.3">
      <c r="D145" s="36"/>
      <c r="E145" s="36"/>
      <c r="F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</row>
    <row r="146" spans="4:51" x14ac:dyDescent="0.3">
      <c r="D146" s="36"/>
      <c r="E146" s="36"/>
      <c r="F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</row>
    <row r="147" spans="4:51" x14ac:dyDescent="0.3">
      <c r="D147" s="36"/>
      <c r="E147" s="36"/>
      <c r="F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</row>
    <row r="148" spans="4:51" x14ac:dyDescent="0.3">
      <c r="D148" s="36"/>
      <c r="E148" s="36"/>
      <c r="F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</row>
    <row r="149" spans="4:51" x14ac:dyDescent="0.3">
      <c r="D149" s="36"/>
      <c r="E149" s="36"/>
      <c r="F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</row>
    <row r="150" spans="4:51" x14ac:dyDescent="0.3">
      <c r="D150" s="36"/>
      <c r="E150" s="36"/>
      <c r="F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</row>
    <row r="151" spans="4:51" x14ac:dyDescent="0.3">
      <c r="D151" s="36"/>
      <c r="E151" s="36"/>
      <c r="F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</row>
    <row r="152" spans="4:51" x14ac:dyDescent="0.3">
      <c r="D152" s="36"/>
      <c r="E152" s="36"/>
      <c r="F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</row>
    <row r="153" spans="4:51" x14ac:dyDescent="0.3">
      <c r="D153" s="36"/>
      <c r="E153" s="36"/>
      <c r="F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</row>
    <row r="154" spans="4:51" x14ac:dyDescent="0.3">
      <c r="D154" s="36"/>
      <c r="E154" s="36"/>
      <c r="F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</row>
    <row r="155" spans="4:51" x14ac:dyDescent="0.3">
      <c r="D155" s="36"/>
      <c r="E155" s="36"/>
      <c r="F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</row>
    <row r="156" spans="4:51" x14ac:dyDescent="0.3">
      <c r="D156" s="36"/>
      <c r="E156" s="36"/>
      <c r="F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</row>
    <row r="157" spans="4:51" x14ac:dyDescent="0.3">
      <c r="D157" s="36"/>
      <c r="E157" s="36"/>
      <c r="F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</row>
    <row r="158" spans="4:51" x14ac:dyDescent="0.3">
      <c r="D158" s="36"/>
      <c r="E158" s="36"/>
      <c r="F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</row>
    <row r="159" spans="4:51" x14ac:dyDescent="0.3">
      <c r="D159" s="36"/>
      <c r="E159" s="36"/>
      <c r="F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</row>
    <row r="160" spans="4:51" x14ac:dyDescent="0.3">
      <c r="D160" s="36"/>
      <c r="E160" s="36"/>
      <c r="F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</row>
    <row r="161" spans="4:51" x14ac:dyDescent="0.3">
      <c r="D161" s="36"/>
      <c r="E161" s="36"/>
      <c r="F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</row>
    <row r="162" spans="4:51" x14ac:dyDescent="0.3">
      <c r="D162" s="36"/>
      <c r="E162" s="36"/>
      <c r="F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</row>
    <row r="163" spans="4:51" x14ac:dyDescent="0.3">
      <c r="D163" s="36"/>
      <c r="E163" s="36"/>
      <c r="F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</row>
    <row r="164" spans="4:51" x14ac:dyDescent="0.3">
      <c r="D164" s="36"/>
      <c r="E164" s="36"/>
      <c r="F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</row>
    <row r="165" spans="4:51" x14ac:dyDescent="0.3">
      <c r="D165" s="36"/>
      <c r="E165" s="36"/>
      <c r="F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</row>
    <row r="166" spans="4:51" x14ac:dyDescent="0.3">
      <c r="D166" s="36"/>
      <c r="E166" s="36"/>
      <c r="F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</row>
    <row r="167" spans="4:51" x14ac:dyDescent="0.3">
      <c r="D167" s="36"/>
      <c r="E167" s="36"/>
      <c r="F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</row>
    <row r="168" spans="4:51" x14ac:dyDescent="0.3">
      <c r="D168" s="36"/>
      <c r="E168" s="36"/>
      <c r="F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</row>
    <row r="169" spans="4:51" x14ac:dyDescent="0.3">
      <c r="D169" s="36"/>
      <c r="E169" s="36"/>
      <c r="F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</row>
    <row r="170" spans="4:51" x14ac:dyDescent="0.3">
      <c r="D170" s="36"/>
      <c r="E170" s="36"/>
      <c r="F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</row>
    <row r="171" spans="4:51" x14ac:dyDescent="0.3">
      <c r="D171" s="36"/>
      <c r="E171" s="36"/>
      <c r="F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</row>
    <row r="172" spans="4:51" x14ac:dyDescent="0.3">
      <c r="D172" s="36"/>
      <c r="E172" s="36"/>
      <c r="F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</row>
    <row r="173" spans="4:51" x14ac:dyDescent="0.3">
      <c r="D173" s="36"/>
      <c r="E173" s="36"/>
      <c r="F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</row>
    <row r="174" spans="4:51" x14ac:dyDescent="0.3">
      <c r="D174" s="36"/>
      <c r="E174" s="36"/>
      <c r="F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</row>
    <row r="175" spans="4:51" x14ac:dyDescent="0.3">
      <c r="D175" s="36"/>
      <c r="E175" s="36"/>
      <c r="F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</row>
    <row r="176" spans="4:51" x14ac:dyDescent="0.3">
      <c r="D176" s="36"/>
      <c r="E176" s="36"/>
      <c r="F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</row>
    <row r="177" spans="4:51" x14ac:dyDescent="0.3">
      <c r="D177" s="36"/>
      <c r="E177" s="36"/>
      <c r="F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</row>
    <row r="178" spans="4:51" x14ac:dyDescent="0.3">
      <c r="D178" s="36"/>
      <c r="E178" s="36"/>
      <c r="F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</row>
    <row r="179" spans="4:51" x14ac:dyDescent="0.3">
      <c r="D179" s="36"/>
      <c r="E179" s="36"/>
      <c r="F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</row>
    <row r="180" spans="4:51" x14ac:dyDescent="0.3">
      <c r="D180" s="36"/>
      <c r="E180" s="36"/>
      <c r="F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</row>
    <row r="181" spans="4:51" x14ac:dyDescent="0.3">
      <c r="D181" s="36"/>
      <c r="E181" s="36"/>
      <c r="F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</row>
    <row r="182" spans="4:51" x14ac:dyDescent="0.3">
      <c r="D182" s="36"/>
      <c r="E182" s="36"/>
      <c r="F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</row>
    <row r="183" spans="4:51" x14ac:dyDescent="0.3">
      <c r="D183" s="36"/>
      <c r="E183" s="36"/>
      <c r="F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</row>
    <row r="184" spans="4:51" x14ac:dyDescent="0.3">
      <c r="D184" s="36"/>
      <c r="E184" s="36"/>
      <c r="F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</row>
    <row r="185" spans="4:51" x14ac:dyDescent="0.3">
      <c r="D185" s="36"/>
      <c r="E185" s="36"/>
      <c r="F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</row>
    <row r="186" spans="4:51" x14ac:dyDescent="0.3">
      <c r="D186" s="36"/>
      <c r="E186" s="36"/>
      <c r="F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</row>
    <row r="187" spans="4:51" x14ac:dyDescent="0.3">
      <c r="D187" s="36"/>
      <c r="E187" s="36"/>
      <c r="F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</row>
    <row r="188" spans="4:51" x14ac:dyDescent="0.3">
      <c r="D188" s="36"/>
      <c r="E188" s="36"/>
      <c r="F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</row>
    <row r="189" spans="4:51" x14ac:dyDescent="0.3">
      <c r="D189" s="36"/>
      <c r="E189" s="36"/>
      <c r="F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</row>
    <row r="190" spans="4:51" x14ac:dyDescent="0.3">
      <c r="D190" s="36"/>
      <c r="E190" s="36"/>
      <c r="F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</row>
    <row r="191" spans="4:51" x14ac:dyDescent="0.3">
      <c r="D191" s="36"/>
      <c r="E191" s="36"/>
      <c r="F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</row>
    <row r="192" spans="4:51" x14ac:dyDescent="0.3">
      <c r="D192" s="36"/>
      <c r="E192" s="36"/>
      <c r="F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</row>
    <row r="193" spans="4:51" x14ac:dyDescent="0.3">
      <c r="D193" s="36"/>
      <c r="E193" s="36"/>
      <c r="F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</row>
    <row r="194" spans="4:51" x14ac:dyDescent="0.3">
      <c r="D194" s="36"/>
      <c r="E194" s="36"/>
      <c r="F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</row>
    <row r="195" spans="4:51" x14ac:dyDescent="0.3">
      <c r="D195" s="36"/>
      <c r="E195" s="36"/>
      <c r="F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</row>
    <row r="196" spans="4:51" x14ac:dyDescent="0.3">
      <c r="D196" s="36"/>
      <c r="E196" s="36"/>
      <c r="F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</row>
    <row r="197" spans="4:51" x14ac:dyDescent="0.3">
      <c r="D197" s="36"/>
      <c r="E197" s="36"/>
      <c r="F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</row>
    <row r="198" spans="4:51" x14ac:dyDescent="0.3">
      <c r="D198" s="36"/>
      <c r="E198" s="36"/>
      <c r="F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</row>
    <row r="199" spans="4:51" x14ac:dyDescent="0.3">
      <c r="D199" s="36"/>
      <c r="E199" s="36"/>
      <c r="F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</row>
    <row r="200" spans="4:51" x14ac:dyDescent="0.3">
      <c r="D200" s="36"/>
      <c r="E200" s="36"/>
      <c r="F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</row>
    <row r="201" spans="4:51" x14ac:dyDescent="0.3">
      <c r="D201" s="36"/>
      <c r="E201" s="36"/>
      <c r="F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</row>
    <row r="202" spans="4:51" x14ac:dyDescent="0.3">
      <c r="D202" s="36"/>
      <c r="E202" s="36"/>
      <c r="F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</row>
    <row r="203" spans="4:51" x14ac:dyDescent="0.3">
      <c r="D203" s="36"/>
      <c r="E203" s="36"/>
      <c r="F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</row>
    <row r="204" spans="4:51" x14ac:dyDescent="0.3">
      <c r="D204" s="36"/>
      <c r="E204" s="36"/>
      <c r="F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</row>
    <row r="205" spans="4:51" x14ac:dyDescent="0.3">
      <c r="D205" s="36"/>
      <c r="E205" s="36"/>
      <c r="F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</row>
    <row r="206" spans="4:51" x14ac:dyDescent="0.3">
      <c r="D206" s="36"/>
      <c r="E206" s="36"/>
      <c r="F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</row>
    <row r="207" spans="4:51" x14ac:dyDescent="0.3">
      <c r="D207" s="36"/>
      <c r="E207" s="36"/>
      <c r="F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</row>
    <row r="208" spans="4:51" x14ac:dyDescent="0.3">
      <c r="D208" s="36"/>
      <c r="E208" s="36"/>
      <c r="F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</row>
    <row r="209" spans="4:51" x14ac:dyDescent="0.3">
      <c r="D209" s="36"/>
      <c r="E209" s="36"/>
      <c r="F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</row>
    <row r="210" spans="4:51" x14ac:dyDescent="0.3">
      <c r="D210" s="36"/>
      <c r="E210" s="36"/>
      <c r="F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</row>
    <row r="211" spans="4:51" x14ac:dyDescent="0.3">
      <c r="D211" s="36"/>
      <c r="E211" s="36"/>
      <c r="F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</row>
    <row r="212" spans="4:51" x14ac:dyDescent="0.3">
      <c r="D212" s="36"/>
      <c r="E212" s="36"/>
      <c r="F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</row>
    <row r="213" spans="4:51" x14ac:dyDescent="0.3">
      <c r="D213" s="36"/>
      <c r="E213" s="36"/>
      <c r="F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</row>
    <row r="214" spans="4:51" x14ac:dyDescent="0.3">
      <c r="D214" s="36"/>
      <c r="E214" s="36"/>
      <c r="F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</row>
    <row r="215" spans="4:51" x14ac:dyDescent="0.3">
      <c r="D215" s="36"/>
      <c r="E215" s="36"/>
      <c r="F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</row>
    <row r="216" spans="4:51" x14ac:dyDescent="0.3">
      <c r="D216" s="36"/>
      <c r="E216" s="36"/>
      <c r="F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</row>
    <row r="217" spans="4:51" x14ac:dyDescent="0.3">
      <c r="D217" s="36"/>
      <c r="E217" s="36"/>
      <c r="F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</row>
    <row r="218" spans="4:51" x14ac:dyDescent="0.3">
      <c r="D218" s="36"/>
      <c r="E218" s="36"/>
      <c r="F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</row>
    <row r="219" spans="4:51" x14ac:dyDescent="0.3">
      <c r="D219" s="36"/>
      <c r="E219" s="36"/>
      <c r="F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</row>
    <row r="220" spans="4:51" x14ac:dyDescent="0.3">
      <c r="D220" s="36"/>
      <c r="E220" s="36"/>
      <c r="F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</row>
    <row r="221" spans="4:51" x14ac:dyDescent="0.3">
      <c r="D221" s="36"/>
      <c r="E221" s="36"/>
      <c r="F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</row>
    <row r="222" spans="4:51" x14ac:dyDescent="0.3">
      <c r="D222" s="36"/>
      <c r="E222" s="36"/>
      <c r="F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</row>
    <row r="223" spans="4:51" x14ac:dyDescent="0.3">
      <c r="D223" s="36"/>
      <c r="E223" s="36"/>
      <c r="F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</row>
    <row r="224" spans="4:51" x14ac:dyDescent="0.3">
      <c r="D224" s="36"/>
      <c r="E224" s="36"/>
      <c r="F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</row>
    <row r="225" spans="4:51" x14ac:dyDescent="0.3">
      <c r="D225" s="36"/>
      <c r="E225" s="36"/>
      <c r="F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</row>
    <row r="226" spans="4:51" x14ac:dyDescent="0.3">
      <c r="D226" s="36"/>
      <c r="E226" s="36"/>
      <c r="F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</row>
    <row r="227" spans="4:51" x14ac:dyDescent="0.3">
      <c r="D227" s="36"/>
      <c r="E227" s="36"/>
      <c r="F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</row>
    <row r="228" spans="4:51" x14ac:dyDescent="0.3">
      <c r="D228" s="36"/>
      <c r="E228" s="36"/>
      <c r="F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</row>
    <row r="229" spans="4:51" x14ac:dyDescent="0.3">
      <c r="D229" s="36"/>
      <c r="E229" s="36"/>
      <c r="F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</row>
    <row r="230" spans="4:51" x14ac:dyDescent="0.3">
      <c r="D230" s="36"/>
      <c r="E230" s="36"/>
      <c r="F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</row>
    <row r="231" spans="4:51" x14ac:dyDescent="0.3">
      <c r="D231" s="36"/>
      <c r="E231" s="36"/>
      <c r="F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</row>
    <row r="232" spans="4:51" x14ac:dyDescent="0.3">
      <c r="D232" s="36"/>
      <c r="E232" s="36"/>
      <c r="F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</row>
    <row r="233" spans="4:51" x14ac:dyDescent="0.3">
      <c r="D233" s="36"/>
      <c r="E233" s="36"/>
      <c r="F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</row>
    <row r="234" spans="4:51" x14ac:dyDescent="0.3">
      <c r="D234" s="36"/>
      <c r="E234" s="36"/>
      <c r="F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</row>
    <row r="235" spans="4:51" x14ac:dyDescent="0.3">
      <c r="D235" s="36"/>
      <c r="E235" s="36"/>
      <c r="F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</row>
    <row r="236" spans="4:51" x14ac:dyDescent="0.3">
      <c r="D236" s="36"/>
      <c r="E236" s="36"/>
      <c r="F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</row>
    <row r="237" spans="4:51" x14ac:dyDescent="0.3">
      <c r="D237" s="36"/>
      <c r="E237" s="36"/>
      <c r="F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</row>
    <row r="238" spans="4:51" x14ac:dyDescent="0.3">
      <c r="D238" s="36"/>
      <c r="E238" s="36"/>
      <c r="F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</row>
    <row r="239" spans="4:51" x14ac:dyDescent="0.3">
      <c r="D239" s="36"/>
      <c r="E239" s="36"/>
      <c r="F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</row>
    <row r="240" spans="4:51" x14ac:dyDescent="0.3">
      <c r="D240" s="36"/>
      <c r="E240" s="36"/>
      <c r="F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</row>
    <row r="241" spans="4:51" x14ac:dyDescent="0.3">
      <c r="D241" s="36"/>
      <c r="E241" s="36"/>
      <c r="F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</row>
    <row r="242" spans="4:51" x14ac:dyDescent="0.3">
      <c r="D242" s="36"/>
      <c r="E242" s="36"/>
      <c r="F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</row>
  </sheetData>
  <mergeCells count="17">
    <mergeCell ref="K28:L28"/>
    <mergeCell ref="B1:L1"/>
    <mergeCell ref="C2:E2"/>
    <mergeCell ref="B3:C3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C9B9-2EF7-A545-A3B8-CA49C06D3439}">
  <dimension ref="A1:BL250"/>
  <sheetViews>
    <sheetView topLeftCell="A15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140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292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254">
        <v>45291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f>C45</f>
        <v>24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f>E45</f>
        <v>18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f>H45</f>
        <v>6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/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2</v>
      </c>
      <c r="D30" s="65"/>
      <c r="E30" s="65">
        <v>2</v>
      </c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16</v>
      </c>
      <c r="D41" s="65"/>
      <c r="E41" s="65">
        <v>12</v>
      </c>
      <c r="F41" s="65"/>
      <c r="G41" s="65"/>
      <c r="H41" s="65">
        <v>4</v>
      </c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5">
        <v>6</v>
      </c>
      <c r="D42" s="69"/>
      <c r="E42" s="65">
        <v>4</v>
      </c>
      <c r="F42" s="69"/>
      <c r="G42" s="69"/>
      <c r="H42" s="65">
        <v>2</v>
      </c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C30+C32+C35+C41+C42</f>
        <v>24</v>
      </c>
      <c r="D45" s="81">
        <f>D30+D32+D35+D41</f>
        <v>0</v>
      </c>
      <c r="E45" s="81">
        <f>E30+E32+E35+E41+E42</f>
        <v>18</v>
      </c>
      <c r="F45" s="81"/>
      <c r="G45" s="81"/>
      <c r="H45" s="81">
        <f>H30+H32+H35+H41+H42</f>
        <v>6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5229-2E0E-9F40-B7CE-A0BC8C34579F}">
  <dimension ref="A1:BL250"/>
  <sheetViews>
    <sheetView topLeftCell="A14" zoomScale="60" zoomScaleNormal="60" workbookViewId="0">
      <selection activeCell="F44" sqref="F44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22.1796875" style="84" customWidth="1"/>
    <col min="4" max="4" width="16.1796875" style="84" customWidth="1"/>
    <col min="5" max="5" width="20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591" t="s">
        <v>284</v>
      </c>
      <c r="D5" s="591"/>
      <c r="E5" s="591"/>
      <c r="F5" s="591"/>
      <c r="G5" s="591"/>
      <c r="H5" s="591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>
        <v>2022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15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11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4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>
        <v>5</v>
      </c>
      <c r="D29" s="60"/>
      <c r="E29" s="60">
        <v>5</v>
      </c>
      <c r="F29" s="60">
        <v>5</v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1</v>
      </c>
      <c r="D30" s="65"/>
      <c r="E30" s="65">
        <v>1</v>
      </c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>
        <v>4</v>
      </c>
      <c r="D31" s="65"/>
      <c r="E31" s="65">
        <v>4</v>
      </c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>
        <v>5</v>
      </c>
      <c r="D34" s="60"/>
      <c r="E34" s="60">
        <v>5</v>
      </c>
      <c r="F34" s="60">
        <v>1</v>
      </c>
      <c r="G34" s="60"/>
      <c r="H34" s="60"/>
      <c r="I34" s="60">
        <v>4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9"/>
      <c r="D36" s="69"/>
      <c r="E36" s="69">
        <v>5</v>
      </c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>
        <v>5</v>
      </c>
      <c r="D40" s="60"/>
      <c r="E40" s="60">
        <v>5</v>
      </c>
      <c r="F40" s="60">
        <v>5</v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9"/>
      <c r="D42" s="69"/>
      <c r="E42" s="69">
        <v>4</v>
      </c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v>15</v>
      </c>
      <c r="D45" s="81">
        <f>D30+D32+D35+D41</f>
        <v>0</v>
      </c>
      <c r="E45" s="81">
        <v>15</v>
      </c>
      <c r="F45" s="81">
        <v>11</v>
      </c>
      <c r="G45" s="81"/>
      <c r="H45" s="81">
        <f>H30+H35+H41</f>
        <v>0</v>
      </c>
      <c r="I45" s="81">
        <v>4</v>
      </c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6">
    <mergeCell ref="X37:Y37"/>
    <mergeCell ref="X41:Y41"/>
    <mergeCell ref="X42:Y42"/>
    <mergeCell ref="X43:Y43"/>
    <mergeCell ref="X45:Y45"/>
    <mergeCell ref="X36:Y36"/>
    <mergeCell ref="C25:M25"/>
    <mergeCell ref="O25:W25"/>
    <mergeCell ref="C26:D26"/>
    <mergeCell ref="E26:G26"/>
    <mergeCell ref="H26:J26"/>
    <mergeCell ref="K26:M26"/>
    <mergeCell ref="O26:Q26"/>
    <mergeCell ref="R26:T26"/>
    <mergeCell ref="U26:W26"/>
    <mergeCell ref="X27:Y27"/>
    <mergeCell ref="X30:Y30"/>
    <mergeCell ref="X31:Y31"/>
    <mergeCell ref="X32:Y32"/>
    <mergeCell ref="X35:Y35"/>
    <mergeCell ref="B24:C24"/>
    <mergeCell ref="B1:Y1"/>
    <mergeCell ref="C2:H2"/>
    <mergeCell ref="B3:C3"/>
    <mergeCell ref="C5:E5"/>
    <mergeCell ref="F5:H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C8AFB-859F-4958-AEA1-34D06CF9714C}">
  <dimension ref="A1:AY242"/>
  <sheetViews>
    <sheetView topLeftCell="A20" zoomScale="98" zoomScaleNormal="98" zoomScaleSheetLayoutView="90" zoomScalePageLayoutView="68" workbookViewId="0">
      <selection activeCell="C31" sqref="C31"/>
    </sheetView>
  </sheetViews>
  <sheetFormatPr defaultColWidth="9.1796875" defaultRowHeight="15.5" x14ac:dyDescent="0.3"/>
  <cols>
    <col min="1" max="1" width="9.7265625" style="357" customWidth="1"/>
    <col min="2" max="2" width="33" style="389" customWidth="1"/>
    <col min="3" max="3" width="40.453125" style="389" customWidth="1"/>
    <col min="4" max="4" width="14.26953125" style="360" customWidth="1"/>
    <col min="5" max="6" width="17.453125" style="360" customWidth="1"/>
    <col min="7" max="7" width="7.1796875" style="359" customWidth="1"/>
    <col min="8" max="8" width="22.26953125" style="360" customWidth="1"/>
    <col min="9" max="10" width="20" style="360" customWidth="1"/>
    <col min="11" max="11" width="9.1796875" style="360"/>
    <col min="12" max="12" width="28" style="360" customWidth="1"/>
    <col min="13" max="16384" width="9.1796875" style="360"/>
  </cols>
  <sheetData>
    <row r="1" spans="1:51" ht="20.25" customHeight="1" x14ac:dyDescent="0.45">
      <c r="B1" s="593" t="s">
        <v>179</v>
      </c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  <c r="AJ1" s="359"/>
      <c r="AK1" s="359"/>
      <c r="AL1" s="359"/>
      <c r="AM1" s="359"/>
      <c r="AN1" s="359"/>
      <c r="AO1" s="359"/>
      <c r="AP1" s="359"/>
      <c r="AQ1" s="359"/>
      <c r="AR1" s="359"/>
      <c r="AS1" s="359"/>
      <c r="AT1" s="359"/>
      <c r="AU1" s="359"/>
      <c r="AV1" s="359"/>
      <c r="AW1" s="359"/>
      <c r="AX1" s="359"/>
      <c r="AY1" s="359"/>
    </row>
    <row r="2" spans="1:51" ht="20.25" customHeight="1" x14ac:dyDescent="0.45">
      <c r="B2" s="361" t="s">
        <v>141</v>
      </c>
      <c r="C2" s="593" t="s">
        <v>88</v>
      </c>
      <c r="D2" s="593"/>
      <c r="E2" s="593"/>
      <c r="F2" s="358"/>
      <c r="G2" s="358"/>
      <c r="H2" s="361"/>
      <c r="I2" s="361"/>
      <c r="J2" s="361"/>
      <c r="K2" s="361"/>
      <c r="L2" s="359"/>
      <c r="M2" s="359"/>
      <c r="N2" s="359"/>
      <c r="O2" s="359"/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359"/>
      <c r="AK2" s="359"/>
      <c r="AL2" s="359"/>
      <c r="AM2" s="359"/>
      <c r="AN2" s="359"/>
      <c r="AO2" s="359"/>
      <c r="AP2" s="359"/>
      <c r="AQ2" s="359"/>
      <c r="AR2" s="359"/>
      <c r="AS2" s="359"/>
      <c r="AT2" s="359"/>
      <c r="AU2" s="359"/>
      <c r="AV2" s="359"/>
      <c r="AW2" s="359"/>
      <c r="AX2" s="359"/>
      <c r="AY2" s="359"/>
    </row>
    <row r="3" spans="1:51" ht="18" x14ac:dyDescent="0.4">
      <c r="B3" s="594"/>
      <c r="C3" s="594"/>
      <c r="D3" s="359"/>
      <c r="E3" s="359"/>
      <c r="F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359"/>
      <c r="AN3" s="359"/>
      <c r="AO3" s="359"/>
      <c r="AP3" s="359"/>
      <c r="AQ3" s="359"/>
      <c r="AR3" s="359"/>
      <c r="AS3" s="359"/>
      <c r="AT3" s="359"/>
      <c r="AU3" s="359"/>
      <c r="AV3" s="359"/>
      <c r="AW3" s="359"/>
      <c r="AX3" s="359"/>
      <c r="AY3" s="359"/>
    </row>
    <row r="4" spans="1:51" ht="31" x14ac:dyDescent="0.35">
      <c r="A4" s="362" t="s">
        <v>143</v>
      </c>
      <c r="B4" s="363"/>
      <c r="C4" s="363"/>
      <c r="D4" s="363"/>
      <c r="E4" s="363"/>
      <c r="F4" s="363"/>
      <c r="G4" s="363"/>
      <c r="H4" s="363"/>
      <c r="I4" s="363"/>
      <c r="J4" s="363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59"/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  <c r="AJ4" s="359"/>
      <c r="AK4" s="359"/>
      <c r="AL4" s="359"/>
      <c r="AM4" s="359"/>
      <c r="AN4" s="359"/>
      <c r="AO4" s="359"/>
      <c r="AP4" s="359"/>
      <c r="AQ4" s="359"/>
      <c r="AR4" s="359"/>
      <c r="AS4" s="359"/>
      <c r="AT4" s="359"/>
      <c r="AU4" s="359"/>
      <c r="AV4" s="359"/>
      <c r="AW4" s="359"/>
      <c r="AX4" s="359"/>
      <c r="AY4" s="359"/>
    </row>
    <row r="5" spans="1:51" x14ac:dyDescent="0.35">
      <c r="A5" s="357" t="s">
        <v>219</v>
      </c>
      <c r="B5" s="364" t="s">
        <v>293</v>
      </c>
      <c r="C5" s="595" t="s">
        <v>294</v>
      </c>
      <c r="D5" s="595"/>
      <c r="E5" s="595"/>
      <c r="F5" s="365"/>
      <c r="G5" s="366"/>
      <c r="H5" s="363"/>
      <c r="I5" s="363"/>
      <c r="J5" s="363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359"/>
      <c r="AS5" s="359"/>
      <c r="AT5" s="359"/>
      <c r="AU5" s="359"/>
      <c r="AV5" s="359"/>
      <c r="AW5" s="359"/>
      <c r="AX5" s="359"/>
      <c r="AY5" s="359"/>
    </row>
    <row r="6" spans="1:51" x14ac:dyDescent="0.35">
      <c r="B6" s="364"/>
      <c r="C6" s="363"/>
      <c r="D6" s="363"/>
      <c r="E6" s="363"/>
      <c r="F6" s="363"/>
      <c r="G6" s="363"/>
      <c r="H6" s="363"/>
      <c r="I6" s="363"/>
      <c r="J6" s="363"/>
      <c r="K6" s="359"/>
      <c r="L6" s="359"/>
      <c r="M6" s="359"/>
      <c r="N6" s="359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</row>
    <row r="7" spans="1:51" x14ac:dyDescent="0.35">
      <c r="A7" s="357" t="s">
        <v>221</v>
      </c>
      <c r="B7" s="364" t="s">
        <v>146</v>
      </c>
      <c r="C7" s="365" t="s">
        <v>295</v>
      </c>
      <c r="D7" s="363"/>
      <c r="E7" s="363"/>
      <c r="F7" s="363"/>
      <c r="G7" s="363"/>
      <c r="H7" s="363"/>
      <c r="I7" s="363"/>
      <c r="J7" s="363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359"/>
      <c r="Z7" s="359"/>
      <c r="AA7" s="359"/>
      <c r="AB7" s="359"/>
      <c r="AC7" s="359"/>
      <c r="AD7" s="359"/>
      <c r="AE7" s="359"/>
      <c r="AF7" s="359"/>
      <c r="AG7" s="359"/>
      <c r="AH7" s="359"/>
      <c r="AI7" s="359"/>
      <c r="AJ7" s="359"/>
      <c r="AK7" s="359"/>
      <c r="AL7" s="359"/>
      <c r="AM7" s="359"/>
      <c r="AN7" s="359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</row>
    <row r="8" spans="1:51" x14ac:dyDescent="0.35">
      <c r="B8" s="364"/>
      <c r="C8" s="363"/>
      <c r="D8" s="363"/>
      <c r="E8" s="363"/>
      <c r="F8" s="363"/>
      <c r="G8" s="363"/>
      <c r="H8" s="363"/>
      <c r="I8" s="363"/>
      <c r="J8" s="363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  <c r="V8" s="359"/>
      <c r="W8" s="359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  <c r="AK8" s="359"/>
      <c r="AL8" s="359"/>
      <c r="AM8" s="359"/>
      <c r="AN8" s="359"/>
      <c r="AO8" s="359"/>
      <c r="AP8" s="359"/>
      <c r="AQ8" s="359"/>
      <c r="AR8" s="359"/>
      <c r="AS8" s="359"/>
      <c r="AT8" s="359"/>
      <c r="AU8" s="359"/>
      <c r="AV8" s="359"/>
      <c r="AW8" s="359"/>
      <c r="AX8" s="359"/>
      <c r="AY8" s="359"/>
    </row>
    <row r="9" spans="1:51" x14ac:dyDescent="0.35">
      <c r="A9" s="357" t="s">
        <v>223</v>
      </c>
      <c r="B9" s="364" t="s">
        <v>147</v>
      </c>
      <c r="C9" s="365">
        <f>C37</f>
        <v>838</v>
      </c>
      <c r="D9" s="363"/>
      <c r="E9" s="363"/>
      <c r="F9" s="363"/>
      <c r="G9" s="363"/>
      <c r="H9" s="363"/>
      <c r="I9" s="363"/>
      <c r="J9" s="363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  <c r="AK9" s="359"/>
      <c r="AL9" s="359"/>
      <c r="AM9" s="359"/>
      <c r="AN9" s="359"/>
      <c r="AO9" s="359"/>
      <c r="AP9" s="359"/>
      <c r="AQ9" s="359"/>
      <c r="AR9" s="359"/>
      <c r="AS9" s="359"/>
      <c r="AT9" s="359"/>
      <c r="AU9" s="359"/>
      <c r="AV9" s="359"/>
      <c r="AW9" s="359"/>
      <c r="AX9" s="359"/>
      <c r="AY9" s="359"/>
    </row>
    <row r="10" spans="1:51" x14ac:dyDescent="0.35">
      <c r="B10" s="364"/>
      <c r="C10" s="363"/>
      <c r="D10" s="363"/>
      <c r="E10" s="363"/>
      <c r="F10" s="363"/>
      <c r="G10" s="363"/>
      <c r="H10" s="363"/>
      <c r="I10" s="363"/>
      <c r="J10" s="363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</row>
    <row r="11" spans="1:51" ht="31" x14ac:dyDescent="0.35">
      <c r="A11" s="357" t="s">
        <v>224</v>
      </c>
      <c r="B11" s="367" t="s">
        <v>148</v>
      </c>
      <c r="C11" s="365">
        <f>D37</f>
        <v>754</v>
      </c>
      <c r="D11" s="363"/>
      <c r="E11" s="363"/>
      <c r="F11" s="363"/>
      <c r="G11" s="363"/>
      <c r="H11" s="363"/>
      <c r="I11" s="363"/>
      <c r="J11" s="363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359"/>
      <c r="AJ11" s="359"/>
      <c r="AK11" s="359"/>
      <c r="AL11" s="359"/>
      <c r="AM11" s="359"/>
      <c r="AN11" s="359"/>
      <c r="AO11" s="359"/>
      <c r="AP11" s="359"/>
      <c r="AQ11" s="359"/>
      <c r="AR11" s="359"/>
      <c r="AS11" s="359"/>
      <c r="AT11" s="359"/>
      <c r="AU11" s="359"/>
      <c r="AV11" s="359"/>
      <c r="AW11" s="359"/>
      <c r="AX11" s="359"/>
      <c r="AY11" s="359"/>
    </row>
    <row r="12" spans="1:51" x14ac:dyDescent="0.35">
      <c r="B12" s="367"/>
      <c r="C12" s="363"/>
      <c r="D12" s="363"/>
      <c r="E12" s="363"/>
      <c r="F12" s="363"/>
      <c r="G12" s="363"/>
      <c r="H12" s="363"/>
      <c r="I12" s="363"/>
      <c r="J12" s="363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59"/>
      <c r="AC12" s="359"/>
      <c r="AD12" s="359"/>
      <c r="AE12" s="359"/>
      <c r="AF12" s="359"/>
      <c r="AG12" s="359"/>
      <c r="AH12" s="359"/>
      <c r="AI12" s="359"/>
      <c r="AJ12" s="359"/>
      <c r="AK12" s="359"/>
      <c r="AL12" s="359"/>
      <c r="AM12" s="359"/>
      <c r="AN12" s="359"/>
      <c r="AO12" s="359"/>
      <c r="AP12" s="359"/>
      <c r="AQ12" s="359"/>
      <c r="AR12" s="359"/>
      <c r="AS12" s="359"/>
      <c r="AT12" s="359"/>
      <c r="AU12" s="359"/>
      <c r="AV12" s="359"/>
      <c r="AW12" s="359"/>
      <c r="AX12" s="359"/>
      <c r="AY12" s="359"/>
    </row>
    <row r="13" spans="1:51" ht="31" x14ac:dyDescent="0.35">
      <c r="A13" s="357" t="s">
        <v>225</v>
      </c>
      <c r="B13" s="367" t="s">
        <v>149</v>
      </c>
      <c r="C13" s="365">
        <f>E37</f>
        <v>84</v>
      </c>
      <c r="D13" s="363"/>
      <c r="E13" s="363"/>
      <c r="F13" s="363"/>
      <c r="G13" s="363"/>
      <c r="H13" s="363"/>
      <c r="I13" s="363"/>
      <c r="J13" s="363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59"/>
      <c r="AI13" s="359"/>
      <c r="AJ13" s="359"/>
      <c r="AK13" s="359"/>
      <c r="AL13" s="359"/>
      <c r="AM13" s="359"/>
      <c r="AN13" s="359"/>
      <c r="AO13" s="359"/>
      <c r="AP13" s="359"/>
      <c r="AQ13" s="359"/>
      <c r="AR13" s="359"/>
      <c r="AS13" s="359"/>
      <c r="AT13" s="359"/>
      <c r="AU13" s="359"/>
      <c r="AV13" s="359"/>
      <c r="AW13" s="359"/>
      <c r="AX13" s="359"/>
      <c r="AY13" s="359"/>
    </row>
    <row r="14" spans="1:51" x14ac:dyDescent="0.35">
      <c r="B14" s="367"/>
      <c r="C14" s="363"/>
      <c r="D14" s="363"/>
      <c r="E14" s="363"/>
      <c r="F14" s="363"/>
      <c r="G14" s="363"/>
      <c r="H14" s="363"/>
      <c r="I14" s="363"/>
      <c r="J14" s="363"/>
      <c r="K14" s="359"/>
      <c r="L14" s="359"/>
      <c r="M14" s="359"/>
      <c r="N14" s="359"/>
      <c r="O14" s="359"/>
      <c r="P14" s="359"/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  <c r="AW14" s="359"/>
      <c r="AX14" s="359"/>
      <c r="AY14" s="359"/>
    </row>
    <row r="15" spans="1:51" ht="46.5" x14ac:dyDescent="0.35">
      <c r="A15" s="357" t="s">
        <v>226</v>
      </c>
      <c r="B15" s="367" t="s">
        <v>150</v>
      </c>
      <c r="C15" s="365">
        <v>0</v>
      </c>
      <c r="D15" s="368"/>
      <c r="E15" s="363"/>
      <c r="F15" s="363"/>
      <c r="G15" s="363"/>
      <c r="H15" s="363"/>
      <c r="I15" s="363"/>
      <c r="J15" s="363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59"/>
      <c r="AC15" s="359"/>
      <c r="AD15" s="359"/>
      <c r="AE15" s="359"/>
      <c r="AF15" s="359"/>
      <c r="AG15" s="359"/>
      <c r="AH15" s="359"/>
      <c r="AI15" s="359"/>
      <c r="AJ15" s="359"/>
      <c r="AK15" s="359"/>
      <c r="AL15" s="359"/>
      <c r="AM15" s="359"/>
      <c r="AN15" s="359"/>
      <c r="AO15" s="359"/>
      <c r="AP15" s="359"/>
      <c r="AQ15" s="359"/>
      <c r="AR15" s="359"/>
      <c r="AS15" s="359"/>
      <c r="AT15" s="359"/>
      <c r="AU15" s="359"/>
      <c r="AV15" s="359"/>
      <c r="AW15" s="359"/>
      <c r="AX15" s="359"/>
      <c r="AY15" s="359"/>
    </row>
    <row r="16" spans="1:51" x14ac:dyDescent="0.35">
      <c r="B16" s="364"/>
      <c r="C16" s="363"/>
      <c r="D16" s="363"/>
      <c r="E16" s="363"/>
      <c r="F16" s="363"/>
      <c r="G16" s="363"/>
      <c r="H16" s="363"/>
      <c r="I16" s="363"/>
      <c r="J16" s="363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59"/>
      <c r="AC16" s="359"/>
      <c r="AD16" s="359"/>
      <c r="AE16" s="359"/>
      <c r="AF16" s="359"/>
      <c r="AG16" s="359"/>
      <c r="AH16" s="359"/>
      <c r="AI16" s="359"/>
      <c r="AJ16" s="359"/>
      <c r="AK16" s="359"/>
      <c r="AL16" s="359"/>
      <c r="AM16" s="359"/>
      <c r="AN16" s="359"/>
      <c r="AO16" s="359"/>
      <c r="AP16" s="359"/>
      <c r="AQ16" s="359"/>
      <c r="AR16" s="359"/>
      <c r="AS16" s="359"/>
      <c r="AT16" s="359"/>
      <c r="AU16" s="359"/>
      <c r="AV16" s="359"/>
      <c r="AW16" s="359"/>
      <c r="AX16" s="359"/>
      <c r="AY16" s="359"/>
    </row>
    <row r="17" spans="1:51" s="371" customFormat="1" ht="30" customHeight="1" x14ac:dyDescent="0.35">
      <c r="A17" s="362"/>
      <c r="B17" s="596" t="s">
        <v>185</v>
      </c>
      <c r="C17" s="596"/>
      <c r="D17" s="369"/>
      <c r="E17" s="369"/>
      <c r="F17" s="369"/>
      <c r="G17" s="369"/>
      <c r="H17" s="369"/>
      <c r="I17" s="369"/>
      <c r="J17" s="369"/>
      <c r="K17" s="370"/>
      <c r="L17" s="370"/>
      <c r="M17" s="370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0"/>
      <c r="AJ17" s="370"/>
      <c r="AK17" s="370"/>
      <c r="AL17" s="370"/>
      <c r="AM17" s="370"/>
      <c r="AN17" s="370"/>
      <c r="AO17" s="370"/>
      <c r="AP17" s="370"/>
      <c r="AQ17" s="370"/>
      <c r="AR17" s="370"/>
      <c r="AS17" s="370"/>
      <c r="AT17" s="370"/>
      <c r="AU17" s="370"/>
      <c r="AV17" s="370"/>
      <c r="AW17" s="370"/>
      <c r="AX17" s="370"/>
      <c r="AY17" s="370"/>
    </row>
    <row r="18" spans="1:51" s="374" customFormat="1" ht="21" customHeight="1" x14ac:dyDescent="0.35">
      <c r="A18" s="362"/>
      <c r="B18" s="369"/>
      <c r="C18" s="597" t="s">
        <v>92</v>
      </c>
      <c r="D18" s="597"/>
      <c r="E18" s="597"/>
      <c r="F18" s="597"/>
      <c r="G18" s="372" t="s">
        <v>162</v>
      </c>
      <c r="H18" s="598" t="s">
        <v>89</v>
      </c>
      <c r="I18" s="599"/>
      <c r="J18" s="600"/>
      <c r="K18" s="370"/>
      <c r="L18" s="370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</row>
    <row r="19" spans="1:51" ht="16" customHeight="1" x14ac:dyDescent="0.35">
      <c r="B19" s="375" t="s">
        <v>168</v>
      </c>
      <c r="C19" s="376" t="s">
        <v>169</v>
      </c>
      <c r="D19" s="376" t="s">
        <v>164</v>
      </c>
      <c r="E19" s="376" t="s">
        <v>165</v>
      </c>
      <c r="F19" s="377" t="s">
        <v>166</v>
      </c>
      <c r="G19" s="376"/>
      <c r="H19" s="376" t="s">
        <v>164</v>
      </c>
      <c r="I19" s="376" t="s">
        <v>165</v>
      </c>
      <c r="J19" s="377" t="s">
        <v>166</v>
      </c>
      <c r="K19" s="601"/>
      <c r="L19" s="601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59"/>
      <c r="AJ19" s="359"/>
      <c r="AK19" s="359"/>
      <c r="AL19" s="359"/>
      <c r="AM19" s="359"/>
      <c r="AN19" s="359"/>
      <c r="AO19" s="359"/>
      <c r="AP19" s="359"/>
      <c r="AQ19" s="359"/>
      <c r="AR19" s="359"/>
      <c r="AS19" s="359"/>
      <c r="AT19" s="359"/>
      <c r="AU19" s="359"/>
      <c r="AV19" s="359"/>
      <c r="AW19" s="359"/>
      <c r="AX19" s="359"/>
      <c r="AY19" s="359"/>
    </row>
    <row r="20" spans="1:51" ht="16" customHeight="1" x14ac:dyDescent="0.35">
      <c r="B20" s="375"/>
      <c r="C20" s="376"/>
      <c r="D20" s="376"/>
      <c r="E20" s="376"/>
      <c r="F20" s="376"/>
      <c r="G20" s="376"/>
      <c r="H20" s="376"/>
      <c r="I20" s="376"/>
      <c r="J20" s="376"/>
      <c r="K20" s="378"/>
      <c r="L20" s="378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  <c r="AA20" s="359"/>
      <c r="AB20" s="359"/>
      <c r="AC20" s="359"/>
      <c r="AD20" s="359"/>
      <c r="AE20" s="359"/>
      <c r="AF20" s="359"/>
      <c r="AG20" s="359"/>
      <c r="AH20" s="359"/>
      <c r="AI20" s="359"/>
      <c r="AJ20" s="359"/>
      <c r="AK20" s="359"/>
      <c r="AL20" s="359"/>
      <c r="AM20" s="359"/>
      <c r="AN20" s="359"/>
      <c r="AO20" s="359"/>
      <c r="AP20" s="359"/>
      <c r="AQ20" s="359"/>
      <c r="AR20" s="359"/>
      <c r="AS20" s="359"/>
      <c r="AT20" s="359"/>
      <c r="AU20" s="359"/>
      <c r="AV20" s="359"/>
      <c r="AW20" s="359"/>
      <c r="AX20" s="359"/>
      <c r="AY20" s="359"/>
    </row>
    <row r="21" spans="1:51" ht="16" customHeight="1" x14ac:dyDescent="0.35">
      <c r="A21" s="357" t="s">
        <v>229</v>
      </c>
      <c r="B21" s="375" t="s">
        <v>175</v>
      </c>
      <c r="C21" s="376"/>
      <c r="D21" s="376"/>
      <c r="E21" s="376"/>
      <c r="F21" s="376"/>
      <c r="G21" s="376"/>
      <c r="H21" s="376"/>
      <c r="I21" s="376"/>
      <c r="J21" s="376"/>
      <c r="K21" s="378"/>
      <c r="L21" s="378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/>
      <c r="AT21" s="359"/>
      <c r="AU21" s="359"/>
      <c r="AV21" s="359"/>
      <c r="AW21" s="359"/>
      <c r="AX21" s="359"/>
      <c r="AY21" s="359"/>
    </row>
    <row r="22" spans="1:51" x14ac:dyDescent="0.35">
      <c r="A22" s="357" t="s">
        <v>230</v>
      </c>
      <c r="B22" s="379" t="s">
        <v>62</v>
      </c>
      <c r="C22" s="380">
        <v>2</v>
      </c>
      <c r="D22" s="380">
        <v>1</v>
      </c>
      <c r="E22" s="380">
        <v>1</v>
      </c>
      <c r="F22" s="380">
        <v>0</v>
      </c>
      <c r="G22" s="381"/>
      <c r="H22" s="380">
        <v>0</v>
      </c>
      <c r="I22" s="380">
        <v>0</v>
      </c>
      <c r="J22" s="380">
        <v>0</v>
      </c>
      <c r="K22" s="592"/>
      <c r="L22" s="592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359"/>
      <c r="AU22" s="359"/>
      <c r="AV22" s="359"/>
      <c r="AW22" s="359"/>
      <c r="AX22" s="359"/>
      <c r="AY22" s="359"/>
    </row>
    <row r="23" spans="1:51" x14ac:dyDescent="0.35">
      <c r="A23" s="357" t="s">
        <v>231</v>
      </c>
      <c r="B23" s="383" t="s">
        <v>102</v>
      </c>
      <c r="C23" s="380">
        <v>7</v>
      </c>
      <c r="D23" s="380">
        <v>6</v>
      </c>
      <c r="E23" s="380">
        <v>1</v>
      </c>
      <c r="F23" s="380">
        <v>0</v>
      </c>
      <c r="G23" s="381"/>
      <c r="H23" s="380">
        <v>0</v>
      </c>
      <c r="I23" s="380">
        <v>0</v>
      </c>
      <c r="J23" s="380">
        <v>0</v>
      </c>
      <c r="K23" s="592"/>
      <c r="L23" s="592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359"/>
      <c r="AQ23" s="359"/>
      <c r="AR23" s="359"/>
      <c r="AS23" s="359"/>
      <c r="AT23" s="359"/>
      <c r="AU23" s="359"/>
      <c r="AV23" s="359"/>
      <c r="AW23" s="359"/>
      <c r="AX23" s="359"/>
      <c r="AY23" s="359"/>
    </row>
    <row r="24" spans="1:51" ht="16" customHeight="1" x14ac:dyDescent="0.35">
      <c r="A24" s="357" t="s">
        <v>232</v>
      </c>
      <c r="B24" s="379" t="s">
        <v>97</v>
      </c>
      <c r="C24" s="380">
        <v>0</v>
      </c>
      <c r="D24" s="380">
        <v>0</v>
      </c>
      <c r="E24" s="380">
        <v>0</v>
      </c>
      <c r="F24" s="380">
        <v>0</v>
      </c>
      <c r="G24" s="381"/>
      <c r="H24" s="380">
        <v>0</v>
      </c>
      <c r="I24" s="380">
        <v>0</v>
      </c>
      <c r="J24" s="380">
        <v>0</v>
      </c>
      <c r="K24" s="592"/>
      <c r="L24" s="592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  <c r="AC24" s="359"/>
      <c r="AD24" s="359"/>
      <c r="AE24" s="359"/>
      <c r="AF24" s="359"/>
      <c r="AG24" s="359"/>
      <c r="AH24" s="359"/>
      <c r="AI24" s="359"/>
      <c r="AJ24" s="359"/>
      <c r="AK24" s="359"/>
      <c r="AL24" s="359"/>
      <c r="AM24" s="359"/>
      <c r="AN24" s="359"/>
      <c r="AO24" s="359"/>
      <c r="AP24" s="359"/>
      <c r="AQ24" s="359"/>
      <c r="AR24" s="359"/>
      <c r="AS24" s="359"/>
      <c r="AT24" s="359"/>
      <c r="AU24" s="359"/>
      <c r="AV24" s="359"/>
      <c r="AW24" s="359"/>
      <c r="AX24" s="359"/>
      <c r="AY24" s="359"/>
    </row>
    <row r="25" spans="1:51" ht="16" customHeight="1" x14ac:dyDescent="0.35">
      <c r="B25" s="379"/>
      <c r="C25" s="380"/>
      <c r="D25" s="380"/>
      <c r="E25" s="380"/>
      <c r="F25" s="380"/>
      <c r="G25" s="381"/>
      <c r="H25" s="380"/>
      <c r="I25" s="380"/>
      <c r="J25" s="380"/>
      <c r="K25" s="378"/>
      <c r="L25" s="378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59"/>
      <c r="AC25" s="359"/>
      <c r="AD25" s="359"/>
      <c r="AE25" s="359"/>
      <c r="AF25" s="359"/>
      <c r="AG25" s="359"/>
      <c r="AH25" s="359"/>
      <c r="AI25" s="359"/>
      <c r="AJ25" s="359"/>
      <c r="AK25" s="359"/>
      <c r="AL25" s="359"/>
      <c r="AM25" s="359"/>
      <c r="AN25" s="359"/>
      <c r="AO25" s="359"/>
      <c r="AP25" s="359"/>
      <c r="AQ25" s="359"/>
      <c r="AR25" s="359"/>
      <c r="AS25" s="359"/>
      <c r="AT25" s="359"/>
      <c r="AU25" s="359"/>
      <c r="AV25" s="359"/>
      <c r="AW25" s="359"/>
      <c r="AX25" s="359"/>
      <c r="AY25" s="359"/>
    </row>
    <row r="26" spans="1:51" ht="16" customHeight="1" x14ac:dyDescent="0.35">
      <c r="A26" s="357" t="s">
        <v>233</v>
      </c>
      <c r="B26" s="375" t="s">
        <v>176</v>
      </c>
      <c r="C26" s="376"/>
      <c r="D26" s="376"/>
      <c r="E26" s="376"/>
      <c r="F26" s="376"/>
      <c r="G26" s="376"/>
      <c r="H26" s="376"/>
      <c r="I26" s="376"/>
      <c r="J26" s="376"/>
      <c r="K26" s="378"/>
      <c r="L26" s="378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  <c r="AA26" s="359"/>
      <c r="AB26" s="359"/>
      <c r="AC26" s="359"/>
      <c r="AD26" s="359"/>
      <c r="AE26" s="359"/>
      <c r="AF26" s="359"/>
      <c r="AG26" s="359"/>
      <c r="AH26" s="359"/>
      <c r="AI26" s="359"/>
      <c r="AJ26" s="359"/>
      <c r="AK26" s="359"/>
      <c r="AL26" s="359"/>
      <c r="AM26" s="359"/>
      <c r="AN26" s="359"/>
      <c r="AO26" s="359"/>
      <c r="AP26" s="359"/>
      <c r="AQ26" s="359"/>
      <c r="AR26" s="359"/>
      <c r="AS26" s="359"/>
      <c r="AT26" s="359"/>
      <c r="AU26" s="359"/>
      <c r="AV26" s="359"/>
      <c r="AW26" s="359"/>
      <c r="AX26" s="359"/>
      <c r="AY26" s="359"/>
    </row>
    <row r="27" spans="1:51" ht="16" customHeight="1" x14ac:dyDescent="0.35">
      <c r="A27" s="357" t="s">
        <v>230</v>
      </c>
      <c r="B27" s="379" t="s">
        <v>62</v>
      </c>
      <c r="C27" s="380">
        <v>30</v>
      </c>
      <c r="D27" s="380">
        <v>27</v>
      </c>
      <c r="E27" s="380">
        <v>3</v>
      </c>
      <c r="F27" s="380">
        <v>0</v>
      </c>
      <c r="G27" s="381"/>
      <c r="H27" s="380">
        <v>0</v>
      </c>
      <c r="I27" s="380">
        <v>0</v>
      </c>
      <c r="J27" s="380">
        <v>0</v>
      </c>
      <c r="K27" s="592"/>
      <c r="L27" s="592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359"/>
      <c r="AL27" s="359"/>
      <c r="AM27" s="359"/>
      <c r="AN27" s="359"/>
      <c r="AO27" s="359"/>
      <c r="AP27" s="359"/>
      <c r="AQ27" s="359"/>
      <c r="AR27" s="359"/>
      <c r="AS27" s="359"/>
      <c r="AT27" s="359"/>
      <c r="AU27" s="359"/>
      <c r="AV27" s="359"/>
      <c r="AW27" s="359"/>
      <c r="AX27" s="359"/>
      <c r="AY27" s="359"/>
    </row>
    <row r="28" spans="1:51" ht="16" customHeight="1" x14ac:dyDescent="0.35">
      <c r="A28" s="357" t="s">
        <v>231</v>
      </c>
      <c r="B28" s="383" t="s">
        <v>102</v>
      </c>
      <c r="C28" s="380">
        <v>82</v>
      </c>
      <c r="D28" s="380">
        <v>75</v>
      </c>
      <c r="E28" s="380">
        <v>7</v>
      </c>
      <c r="F28" s="380">
        <v>0</v>
      </c>
      <c r="G28" s="381"/>
      <c r="H28" s="380">
        <v>0</v>
      </c>
      <c r="I28" s="380">
        <v>0</v>
      </c>
      <c r="J28" s="380">
        <v>0</v>
      </c>
      <c r="K28" s="592"/>
      <c r="L28" s="592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59"/>
      <c r="AC28" s="359"/>
      <c r="AD28" s="359"/>
      <c r="AE28" s="359"/>
      <c r="AF28" s="359"/>
      <c r="AG28" s="359"/>
      <c r="AH28" s="359"/>
      <c r="AI28" s="359"/>
      <c r="AJ28" s="359"/>
      <c r="AK28" s="359"/>
      <c r="AL28" s="359"/>
      <c r="AM28" s="359"/>
      <c r="AN28" s="359"/>
      <c r="AO28" s="359"/>
      <c r="AP28" s="359"/>
      <c r="AQ28" s="359"/>
      <c r="AR28" s="359"/>
      <c r="AS28" s="359"/>
      <c r="AT28" s="359"/>
      <c r="AU28" s="359"/>
      <c r="AV28" s="359"/>
      <c r="AW28" s="359"/>
      <c r="AX28" s="359"/>
      <c r="AY28" s="359"/>
    </row>
    <row r="29" spans="1:51" ht="16" customHeight="1" x14ac:dyDescent="0.35">
      <c r="A29" s="357" t="s">
        <v>232</v>
      </c>
      <c r="B29" s="379" t="s">
        <v>97</v>
      </c>
      <c r="C29" s="380">
        <v>0</v>
      </c>
      <c r="D29" s="380">
        <v>0</v>
      </c>
      <c r="E29" s="380">
        <v>0</v>
      </c>
      <c r="F29" s="380">
        <v>0</v>
      </c>
      <c r="G29" s="381"/>
      <c r="H29" s="380">
        <v>0</v>
      </c>
      <c r="I29" s="380">
        <v>0</v>
      </c>
      <c r="J29" s="380">
        <v>0</v>
      </c>
      <c r="K29" s="592"/>
      <c r="L29" s="592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  <c r="AA29" s="359"/>
      <c r="AB29" s="359"/>
      <c r="AC29" s="359"/>
      <c r="AD29" s="359"/>
      <c r="AE29" s="359"/>
      <c r="AF29" s="359"/>
      <c r="AG29" s="359"/>
      <c r="AH29" s="359"/>
      <c r="AI29" s="359"/>
      <c r="AJ29" s="359"/>
      <c r="AK29" s="359"/>
      <c r="AL29" s="359"/>
      <c r="AM29" s="359"/>
      <c r="AN29" s="359"/>
      <c r="AO29" s="359"/>
      <c r="AP29" s="359"/>
      <c r="AQ29" s="359"/>
      <c r="AR29" s="359"/>
      <c r="AS29" s="359"/>
      <c r="AT29" s="359"/>
      <c r="AU29" s="359"/>
      <c r="AV29" s="359"/>
      <c r="AW29" s="359"/>
      <c r="AX29" s="359"/>
      <c r="AY29" s="359"/>
    </row>
    <row r="30" spans="1:51" ht="16" customHeight="1" x14ac:dyDescent="0.35">
      <c r="B30" s="379"/>
      <c r="C30" s="380"/>
      <c r="D30" s="380"/>
      <c r="E30" s="380"/>
      <c r="F30" s="380"/>
      <c r="G30" s="381"/>
      <c r="H30" s="380"/>
      <c r="I30" s="380"/>
      <c r="J30" s="380"/>
      <c r="K30" s="378"/>
      <c r="L30" s="378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359"/>
      <c r="AD30" s="359"/>
      <c r="AE30" s="359"/>
      <c r="AF30" s="359"/>
      <c r="AG30" s="359"/>
      <c r="AH30" s="359"/>
      <c r="AI30" s="359"/>
      <c r="AJ30" s="359"/>
      <c r="AK30" s="359"/>
      <c r="AL30" s="359"/>
      <c r="AM30" s="359"/>
      <c r="AN30" s="359"/>
      <c r="AO30" s="359"/>
      <c r="AP30" s="359"/>
      <c r="AQ30" s="359"/>
      <c r="AR30" s="359"/>
      <c r="AS30" s="359"/>
      <c r="AT30" s="359"/>
      <c r="AU30" s="359"/>
      <c r="AV30" s="359"/>
      <c r="AW30" s="359"/>
      <c r="AX30" s="359"/>
      <c r="AY30" s="359"/>
    </row>
    <row r="31" spans="1:51" ht="16" customHeight="1" x14ac:dyDescent="0.35">
      <c r="B31" s="379"/>
      <c r="C31" s="380"/>
      <c r="D31" s="380"/>
      <c r="E31" s="380"/>
      <c r="F31" s="380"/>
      <c r="G31" s="381"/>
      <c r="H31" s="380"/>
      <c r="I31" s="380"/>
      <c r="J31" s="380"/>
      <c r="K31" s="378"/>
      <c r="L31" s="378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59"/>
      <c r="AC31" s="359"/>
      <c r="AD31" s="359"/>
      <c r="AE31" s="359"/>
      <c r="AF31" s="359"/>
      <c r="AG31" s="359"/>
      <c r="AH31" s="359"/>
      <c r="AI31" s="359"/>
      <c r="AJ31" s="359"/>
      <c r="AK31" s="359"/>
      <c r="AL31" s="359"/>
      <c r="AM31" s="359"/>
      <c r="AN31" s="359"/>
      <c r="AO31" s="359"/>
      <c r="AP31" s="359"/>
      <c r="AQ31" s="359"/>
      <c r="AR31" s="359"/>
      <c r="AS31" s="359"/>
      <c r="AT31" s="359"/>
      <c r="AU31" s="359"/>
      <c r="AV31" s="359"/>
      <c r="AW31" s="359"/>
      <c r="AX31" s="359"/>
      <c r="AY31" s="359"/>
    </row>
    <row r="32" spans="1:51" ht="16" customHeight="1" x14ac:dyDescent="0.35">
      <c r="A32" s="357" t="s">
        <v>234</v>
      </c>
      <c r="B32" s="375" t="s">
        <v>177</v>
      </c>
      <c r="C32" s="376"/>
      <c r="D32" s="376"/>
      <c r="E32" s="376"/>
      <c r="F32" s="376"/>
      <c r="G32" s="376"/>
      <c r="H32" s="376"/>
      <c r="I32" s="376"/>
      <c r="J32" s="376"/>
      <c r="K32" s="378"/>
      <c r="L32" s="378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359"/>
      <c r="AU32" s="359"/>
      <c r="AV32" s="359"/>
      <c r="AW32" s="359"/>
      <c r="AX32" s="359"/>
      <c r="AY32" s="359"/>
    </row>
    <row r="33" spans="1:51" ht="16" customHeight="1" x14ac:dyDescent="0.35">
      <c r="A33" s="384" t="s">
        <v>230</v>
      </c>
      <c r="B33" s="379" t="s">
        <v>62</v>
      </c>
      <c r="C33" s="380">
        <v>282</v>
      </c>
      <c r="D33" s="380">
        <v>238</v>
      </c>
      <c r="E33" s="380">
        <v>44</v>
      </c>
      <c r="F33" s="380">
        <v>0</v>
      </c>
      <c r="G33" s="381"/>
      <c r="H33" s="380">
        <v>0</v>
      </c>
      <c r="I33" s="380">
        <v>0</v>
      </c>
      <c r="J33" s="380">
        <v>0</v>
      </c>
      <c r="K33" s="592"/>
      <c r="L33" s="592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59"/>
      <c r="AC33" s="359"/>
      <c r="AD33" s="359"/>
      <c r="AE33" s="359"/>
      <c r="AF33" s="359"/>
      <c r="AG33" s="359"/>
      <c r="AH33" s="359"/>
      <c r="AI33" s="359"/>
      <c r="AJ33" s="359"/>
      <c r="AK33" s="359"/>
      <c r="AL33" s="359"/>
      <c r="AM33" s="359"/>
      <c r="AN33" s="359"/>
      <c r="AO33" s="359"/>
      <c r="AP33" s="359"/>
      <c r="AQ33" s="359"/>
      <c r="AR33" s="359"/>
      <c r="AS33" s="359"/>
      <c r="AT33" s="359"/>
      <c r="AU33" s="359"/>
      <c r="AV33" s="359"/>
      <c r="AW33" s="359"/>
      <c r="AX33" s="359"/>
      <c r="AY33" s="359"/>
    </row>
    <row r="34" spans="1:51" ht="16" customHeight="1" x14ac:dyDescent="0.35">
      <c r="A34" s="384" t="s">
        <v>231</v>
      </c>
      <c r="B34" s="383" t="s">
        <v>102</v>
      </c>
      <c r="C34" s="380">
        <v>435</v>
      </c>
      <c r="D34" s="380">
        <v>407</v>
      </c>
      <c r="E34" s="380">
        <v>28</v>
      </c>
      <c r="F34" s="380">
        <v>0</v>
      </c>
      <c r="G34" s="381"/>
      <c r="H34" s="380">
        <v>0</v>
      </c>
      <c r="I34" s="380">
        <v>0</v>
      </c>
      <c r="J34" s="380">
        <v>0</v>
      </c>
      <c r="K34" s="592"/>
      <c r="L34" s="592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59"/>
      <c r="AC34" s="359"/>
      <c r="AD34" s="359"/>
      <c r="AE34" s="359"/>
      <c r="AF34" s="359"/>
      <c r="AG34" s="359"/>
      <c r="AH34" s="359"/>
      <c r="AI34" s="359"/>
      <c r="AJ34" s="359"/>
      <c r="AK34" s="359"/>
      <c r="AL34" s="359"/>
      <c r="AM34" s="359"/>
      <c r="AN34" s="359"/>
      <c r="AO34" s="359"/>
      <c r="AP34" s="359"/>
      <c r="AQ34" s="359"/>
      <c r="AR34" s="359"/>
      <c r="AS34" s="359"/>
      <c r="AT34" s="359"/>
      <c r="AU34" s="359"/>
      <c r="AV34" s="359"/>
      <c r="AW34" s="359"/>
      <c r="AX34" s="359"/>
      <c r="AY34" s="359"/>
    </row>
    <row r="35" spans="1:51" ht="16" customHeight="1" x14ac:dyDescent="0.35">
      <c r="A35" s="384" t="s">
        <v>232</v>
      </c>
      <c r="B35" s="379" t="s">
        <v>97</v>
      </c>
      <c r="C35" s="380">
        <v>0</v>
      </c>
      <c r="D35" s="380">
        <v>0</v>
      </c>
      <c r="E35" s="380">
        <v>0</v>
      </c>
      <c r="F35" s="380">
        <v>0</v>
      </c>
      <c r="G35" s="381"/>
      <c r="H35" s="380">
        <v>0</v>
      </c>
      <c r="I35" s="380">
        <v>0</v>
      </c>
      <c r="J35" s="380">
        <v>0</v>
      </c>
      <c r="K35" s="592"/>
      <c r="L35" s="592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359"/>
      <c r="AM35" s="359"/>
      <c r="AN35" s="359"/>
      <c r="AO35" s="359"/>
      <c r="AP35" s="359"/>
      <c r="AQ35" s="359"/>
      <c r="AR35" s="359"/>
      <c r="AS35" s="359"/>
      <c r="AT35" s="359"/>
      <c r="AU35" s="359"/>
      <c r="AV35" s="359"/>
      <c r="AW35" s="359"/>
      <c r="AX35" s="359"/>
      <c r="AY35" s="359"/>
    </row>
    <row r="36" spans="1:51" ht="16" customHeight="1" x14ac:dyDescent="0.35">
      <c r="B36" s="379"/>
      <c r="C36" s="380"/>
      <c r="D36" s="380"/>
      <c r="E36" s="380"/>
      <c r="F36" s="380"/>
      <c r="G36" s="381"/>
      <c r="H36" s="385"/>
      <c r="I36" s="385"/>
      <c r="J36" s="385"/>
      <c r="K36" s="382"/>
      <c r="L36" s="382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59"/>
      <c r="AC36" s="359"/>
      <c r="AD36" s="359"/>
      <c r="AE36" s="359"/>
      <c r="AF36" s="359"/>
      <c r="AG36" s="359"/>
      <c r="AH36" s="359"/>
      <c r="AI36" s="359"/>
      <c r="AJ36" s="359"/>
      <c r="AK36" s="359"/>
      <c r="AL36" s="359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59"/>
      <c r="AY36" s="359"/>
    </row>
    <row r="37" spans="1:51" x14ac:dyDescent="0.35">
      <c r="B37" s="386" t="s">
        <v>178</v>
      </c>
      <c r="C37" s="387">
        <f>C22+C23+C27+C28+C33+C34</f>
        <v>838</v>
      </c>
      <c r="D37" s="387">
        <f t="shared" ref="D37:E37" si="0">D22+D23+D27+D28+D33+D34</f>
        <v>754</v>
      </c>
      <c r="E37" s="387">
        <f t="shared" si="0"/>
        <v>84</v>
      </c>
      <c r="F37" s="387">
        <v>0</v>
      </c>
      <c r="G37" s="375"/>
      <c r="H37" s="387">
        <v>0</v>
      </c>
      <c r="I37" s="387">
        <v>0</v>
      </c>
      <c r="J37" s="387">
        <v>0</v>
      </c>
      <c r="K37" s="592"/>
      <c r="L37" s="592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59"/>
      <c r="AC37" s="359"/>
      <c r="AD37" s="359"/>
      <c r="AE37" s="359"/>
      <c r="AF37" s="359"/>
      <c r="AG37" s="359"/>
      <c r="AH37" s="359"/>
      <c r="AI37" s="359"/>
      <c r="AJ37" s="359"/>
      <c r="AK37" s="359"/>
      <c r="AL37" s="359"/>
      <c r="AM37" s="359"/>
      <c r="AN37" s="359"/>
      <c r="AO37" s="359"/>
      <c r="AP37" s="359"/>
      <c r="AQ37" s="359"/>
      <c r="AR37" s="359"/>
      <c r="AS37" s="359"/>
      <c r="AT37" s="359"/>
      <c r="AU37" s="359"/>
      <c r="AV37" s="359"/>
      <c r="AW37" s="359"/>
      <c r="AX37" s="359"/>
      <c r="AY37" s="359"/>
    </row>
    <row r="38" spans="1:51" x14ac:dyDescent="0.3">
      <c r="B38" s="388"/>
      <c r="C38" s="388"/>
      <c r="D38" s="359"/>
      <c r="E38" s="359"/>
      <c r="F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  <c r="AC38" s="359"/>
      <c r="AD38" s="359"/>
      <c r="AE38" s="359"/>
      <c r="AF38" s="359"/>
      <c r="AG38" s="359"/>
      <c r="AH38" s="359"/>
      <c r="AI38" s="359"/>
      <c r="AJ38" s="359"/>
      <c r="AK38" s="359"/>
      <c r="AL38" s="359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59"/>
      <c r="AY38" s="359"/>
    </row>
    <row r="39" spans="1:51" x14ac:dyDescent="0.3">
      <c r="B39" s="388"/>
      <c r="C39" s="388"/>
      <c r="D39" s="359"/>
      <c r="E39" s="359"/>
      <c r="F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59"/>
      <c r="AC39" s="359"/>
      <c r="AD39" s="359"/>
      <c r="AE39" s="359"/>
      <c r="AF39" s="359"/>
      <c r="AG39" s="359"/>
      <c r="AH39" s="359"/>
      <c r="AI39" s="359"/>
      <c r="AJ39" s="359"/>
      <c r="AK39" s="359"/>
      <c r="AL39" s="359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</row>
    <row r="40" spans="1:51" x14ac:dyDescent="0.3">
      <c r="B40" s="388"/>
      <c r="C40" s="388"/>
      <c r="D40" s="359"/>
      <c r="E40" s="359"/>
      <c r="F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59"/>
      <c r="AY40" s="359"/>
    </row>
    <row r="41" spans="1:51" x14ac:dyDescent="0.3">
      <c r="B41" s="388"/>
      <c r="C41" s="388"/>
      <c r="D41" s="359"/>
      <c r="E41" s="359"/>
      <c r="F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359"/>
      <c r="AI41" s="359"/>
      <c r="AJ41" s="359"/>
      <c r="AK41" s="359"/>
      <c r="AL41" s="359"/>
      <c r="AM41" s="359"/>
      <c r="AN41" s="359"/>
      <c r="AO41" s="359"/>
      <c r="AP41" s="359"/>
      <c r="AQ41" s="359"/>
      <c r="AR41" s="359"/>
      <c r="AS41" s="359"/>
      <c r="AT41" s="359"/>
      <c r="AU41" s="359"/>
      <c r="AV41" s="359"/>
      <c r="AW41" s="359"/>
      <c r="AX41" s="359"/>
      <c r="AY41" s="359"/>
    </row>
    <row r="42" spans="1:51" x14ac:dyDescent="0.3">
      <c r="B42" s="388"/>
      <c r="C42" s="388"/>
      <c r="D42" s="359"/>
      <c r="E42" s="359"/>
      <c r="F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59"/>
      <c r="AC42" s="359"/>
      <c r="AD42" s="359"/>
      <c r="AE42" s="359"/>
      <c r="AF42" s="359"/>
      <c r="AG42" s="359"/>
      <c r="AH42" s="359"/>
      <c r="AI42" s="359"/>
      <c r="AJ42" s="359"/>
      <c r="AK42" s="359"/>
      <c r="AL42" s="359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59"/>
      <c r="AY42" s="359"/>
    </row>
    <row r="43" spans="1:51" x14ac:dyDescent="0.3">
      <c r="B43" s="388"/>
      <c r="C43" s="388"/>
      <c r="D43" s="359"/>
      <c r="E43" s="359"/>
      <c r="F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59"/>
      <c r="AC43" s="359"/>
      <c r="AD43" s="359"/>
      <c r="AE43" s="359"/>
      <c r="AF43" s="359"/>
      <c r="AG43" s="359"/>
      <c r="AH43" s="359"/>
      <c r="AI43" s="359"/>
      <c r="AJ43" s="359"/>
      <c r="AK43" s="359"/>
      <c r="AL43" s="359"/>
      <c r="AM43" s="359"/>
      <c r="AN43" s="359"/>
      <c r="AO43" s="359"/>
      <c r="AP43" s="359"/>
      <c r="AQ43" s="359"/>
      <c r="AR43" s="359"/>
      <c r="AS43" s="359"/>
      <c r="AT43" s="359"/>
      <c r="AU43" s="359"/>
      <c r="AV43" s="359"/>
      <c r="AW43" s="359"/>
      <c r="AX43" s="359"/>
      <c r="AY43" s="359"/>
    </row>
    <row r="44" spans="1:51" x14ac:dyDescent="0.3">
      <c r="B44" s="388"/>
      <c r="C44" s="388"/>
      <c r="D44" s="359"/>
      <c r="E44" s="359"/>
      <c r="F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59"/>
      <c r="AL44" s="359"/>
      <c r="AM44" s="359"/>
      <c r="AN44" s="359"/>
      <c r="AO44" s="359"/>
      <c r="AP44" s="359"/>
      <c r="AQ44" s="359"/>
      <c r="AR44" s="359"/>
      <c r="AS44" s="359"/>
      <c r="AT44" s="359"/>
      <c r="AU44" s="359"/>
      <c r="AV44" s="359"/>
      <c r="AW44" s="359"/>
      <c r="AX44" s="359"/>
      <c r="AY44" s="359"/>
    </row>
    <row r="45" spans="1:51" x14ac:dyDescent="0.3">
      <c r="B45" s="388"/>
      <c r="C45" s="388"/>
      <c r="D45" s="359"/>
      <c r="E45" s="359"/>
      <c r="F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  <c r="AN45" s="359"/>
      <c r="AO45" s="359"/>
      <c r="AP45" s="359"/>
      <c r="AQ45" s="359"/>
      <c r="AR45" s="359"/>
      <c r="AS45" s="359"/>
      <c r="AT45" s="359"/>
      <c r="AU45" s="359"/>
      <c r="AV45" s="359"/>
      <c r="AW45" s="359"/>
      <c r="AX45" s="359"/>
      <c r="AY45" s="359"/>
    </row>
    <row r="46" spans="1:51" x14ac:dyDescent="0.3">
      <c r="B46" s="388"/>
      <c r="C46" s="388"/>
      <c r="D46" s="359"/>
      <c r="E46" s="359"/>
      <c r="F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59"/>
      <c r="AL46" s="359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59"/>
      <c r="AY46" s="359"/>
    </row>
    <row r="47" spans="1:51" x14ac:dyDescent="0.3">
      <c r="B47" s="388"/>
      <c r="C47" s="388"/>
      <c r="D47" s="359"/>
      <c r="E47" s="359"/>
      <c r="F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359"/>
      <c r="AJ47" s="359"/>
      <c r="AK47" s="359"/>
      <c r="AL47" s="359"/>
      <c r="AM47" s="359"/>
      <c r="AN47" s="359"/>
      <c r="AO47" s="359"/>
      <c r="AP47" s="359"/>
      <c r="AQ47" s="359"/>
      <c r="AR47" s="359"/>
      <c r="AS47" s="359"/>
      <c r="AT47" s="359"/>
      <c r="AU47" s="359"/>
      <c r="AV47" s="359"/>
      <c r="AW47" s="359"/>
      <c r="AX47" s="359"/>
      <c r="AY47" s="359"/>
    </row>
    <row r="48" spans="1:51" x14ac:dyDescent="0.3">
      <c r="B48" s="388"/>
      <c r="C48" s="388"/>
      <c r="D48" s="359"/>
      <c r="E48" s="359"/>
      <c r="F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59"/>
      <c r="AL48" s="359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59"/>
      <c r="AY48" s="359"/>
    </row>
    <row r="49" spans="2:51" x14ac:dyDescent="0.3">
      <c r="B49" s="388"/>
      <c r="C49" s="388"/>
      <c r="D49" s="359"/>
      <c r="E49" s="359"/>
      <c r="F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59"/>
      <c r="AC49" s="359"/>
      <c r="AD49" s="359"/>
      <c r="AE49" s="359"/>
      <c r="AF49" s="359"/>
      <c r="AG49" s="359"/>
      <c r="AH49" s="359"/>
      <c r="AI49" s="359"/>
      <c r="AJ49" s="359"/>
      <c r="AK49" s="359"/>
      <c r="AL49" s="359"/>
      <c r="AM49" s="359"/>
      <c r="AN49" s="359"/>
      <c r="AO49" s="359"/>
      <c r="AP49" s="359"/>
      <c r="AQ49" s="359"/>
      <c r="AR49" s="359"/>
      <c r="AS49" s="359"/>
      <c r="AT49" s="359"/>
      <c r="AU49" s="359"/>
      <c r="AV49" s="359"/>
      <c r="AW49" s="359"/>
      <c r="AX49" s="359"/>
      <c r="AY49" s="359"/>
    </row>
    <row r="50" spans="2:51" x14ac:dyDescent="0.3">
      <c r="B50" s="388"/>
      <c r="C50" s="388"/>
      <c r="D50" s="359"/>
      <c r="E50" s="359"/>
      <c r="F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59"/>
      <c r="AL50" s="359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59"/>
      <c r="AY50" s="359"/>
    </row>
    <row r="51" spans="2:51" x14ac:dyDescent="0.3">
      <c r="B51" s="388"/>
      <c r="C51" s="388"/>
      <c r="D51" s="359"/>
      <c r="E51" s="359"/>
      <c r="F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359"/>
      <c r="AJ51" s="359"/>
      <c r="AK51" s="359"/>
      <c r="AL51" s="359"/>
      <c r="AM51" s="359"/>
      <c r="AN51" s="359"/>
      <c r="AO51" s="359"/>
      <c r="AP51" s="359"/>
      <c r="AQ51" s="359"/>
      <c r="AR51" s="359"/>
      <c r="AS51" s="359"/>
      <c r="AT51" s="359"/>
      <c r="AU51" s="359"/>
      <c r="AV51" s="359"/>
      <c r="AW51" s="359"/>
      <c r="AX51" s="359"/>
      <c r="AY51" s="359"/>
    </row>
    <row r="52" spans="2:51" x14ac:dyDescent="0.3">
      <c r="B52" s="388"/>
      <c r="C52" s="388"/>
      <c r="D52" s="359"/>
      <c r="E52" s="359"/>
      <c r="F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59"/>
      <c r="AL52" s="359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59"/>
      <c r="AY52" s="359"/>
    </row>
    <row r="53" spans="2:51" x14ac:dyDescent="0.3">
      <c r="B53" s="388"/>
      <c r="C53" s="388"/>
      <c r="D53" s="359"/>
      <c r="E53" s="359"/>
      <c r="F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59"/>
      <c r="AC53" s="359"/>
      <c r="AD53" s="359"/>
      <c r="AE53" s="359"/>
      <c r="AF53" s="359"/>
      <c r="AG53" s="359"/>
      <c r="AH53" s="359"/>
      <c r="AI53" s="359"/>
      <c r="AJ53" s="359"/>
      <c r="AK53" s="359"/>
      <c r="AL53" s="359"/>
      <c r="AM53" s="359"/>
      <c r="AN53" s="359"/>
      <c r="AO53" s="359"/>
      <c r="AP53" s="359"/>
      <c r="AQ53" s="359"/>
      <c r="AR53" s="359"/>
      <c r="AS53" s="359"/>
      <c r="AT53" s="359"/>
      <c r="AU53" s="359"/>
      <c r="AV53" s="359"/>
      <c r="AW53" s="359"/>
      <c r="AX53" s="359"/>
      <c r="AY53" s="359"/>
    </row>
    <row r="54" spans="2:51" x14ac:dyDescent="0.3">
      <c r="B54" s="388"/>
      <c r="C54" s="388"/>
      <c r="D54" s="359"/>
      <c r="E54" s="359"/>
      <c r="F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59"/>
      <c r="AL54" s="359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59"/>
      <c r="AY54" s="359"/>
    </row>
    <row r="55" spans="2:51" x14ac:dyDescent="0.3">
      <c r="B55" s="388"/>
      <c r="C55" s="388"/>
      <c r="D55" s="359"/>
      <c r="E55" s="359"/>
      <c r="F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359"/>
      <c r="AI55" s="359"/>
      <c r="AJ55" s="359"/>
      <c r="AK55" s="359"/>
      <c r="AL55" s="359"/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59"/>
      <c r="AY55" s="359"/>
    </row>
    <row r="56" spans="2:51" x14ac:dyDescent="0.3">
      <c r="B56" s="388"/>
      <c r="C56" s="388"/>
      <c r="D56" s="359"/>
      <c r="E56" s="359"/>
      <c r="F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59"/>
      <c r="AL56" s="359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59"/>
      <c r="AY56" s="359"/>
    </row>
    <row r="57" spans="2:51" x14ac:dyDescent="0.3">
      <c r="B57" s="388"/>
      <c r="C57" s="388"/>
      <c r="D57" s="359"/>
      <c r="E57" s="359"/>
      <c r="F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59"/>
      <c r="AC57" s="359"/>
      <c r="AD57" s="359"/>
      <c r="AE57" s="359"/>
      <c r="AF57" s="359"/>
      <c r="AG57" s="359"/>
      <c r="AH57" s="359"/>
      <c r="AI57" s="359"/>
      <c r="AJ57" s="359"/>
      <c r="AK57" s="359"/>
      <c r="AL57" s="359"/>
      <c r="AM57" s="359"/>
      <c r="AN57" s="359"/>
      <c r="AO57" s="359"/>
      <c r="AP57" s="359"/>
      <c r="AQ57" s="359"/>
      <c r="AR57" s="359"/>
      <c r="AS57" s="359"/>
      <c r="AT57" s="359"/>
      <c r="AU57" s="359"/>
      <c r="AV57" s="359"/>
      <c r="AW57" s="359"/>
      <c r="AX57" s="359"/>
      <c r="AY57" s="359"/>
    </row>
    <row r="58" spans="2:51" x14ac:dyDescent="0.3">
      <c r="B58" s="388"/>
      <c r="C58" s="388"/>
      <c r="D58" s="359"/>
      <c r="E58" s="359"/>
      <c r="F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59"/>
      <c r="AL58" s="359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59"/>
      <c r="AY58" s="359"/>
    </row>
    <row r="59" spans="2:51" x14ac:dyDescent="0.3">
      <c r="B59" s="388"/>
      <c r="C59" s="388"/>
      <c r="D59" s="359"/>
      <c r="E59" s="359"/>
      <c r="F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59"/>
      <c r="X59" s="359"/>
      <c r="Y59" s="359"/>
      <c r="Z59" s="359"/>
      <c r="AA59" s="359"/>
      <c r="AB59" s="359"/>
      <c r="AC59" s="359"/>
      <c r="AD59" s="359"/>
      <c r="AE59" s="359"/>
      <c r="AF59" s="359"/>
      <c r="AG59" s="359"/>
      <c r="AH59" s="359"/>
      <c r="AI59" s="359"/>
      <c r="AJ59" s="359"/>
      <c r="AK59" s="359"/>
      <c r="AL59" s="359"/>
      <c r="AM59" s="359"/>
      <c r="AN59" s="359"/>
      <c r="AO59" s="359"/>
      <c r="AP59" s="359"/>
      <c r="AQ59" s="359"/>
      <c r="AR59" s="359"/>
      <c r="AS59" s="359"/>
      <c r="AT59" s="359"/>
      <c r="AU59" s="359"/>
      <c r="AV59" s="359"/>
      <c r="AW59" s="359"/>
      <c r="AX59" s="359"/>
      <c r="AY59" s="359"/>
    </row>
    <row r="60" spans="2:51" x14ac:dyDescent="0.3">
      <c r="B60" s="388"/>
      <c r="C60" s="388"/>
      <c r="D60" s="359"/>
      <c r="E60" s="359"/>
      <c r="F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59"/>
      <c r="AL60" s="359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59"/>
      <c r="AX60" s="359"/>
      <c r="AY60" s="359"/>
    </row>
    <row r="61" spans="2:51" x14ac:dyDescent="0.3">
      <c r="B61" s="388"/>
      <c r="C61" s="388"/>
      <c r="D61" s="359"/>
      <c r="E61" s="359"/>
      <c r="F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59"/>
      <c r="AC61" s="359"/>
      <c r="AD61" s="359"/>
      <c r="AE61" s="359"/>
      <c r="AF61" s="359"/>
      <c r="AG61" s="359"/>
      <c r="AH61" s="359"/>
      <c r="AI61" s="359"/>
      <c r="AJ61" s="359"/>
      <c r="AK61" s="359"/>
      <c r="AL61" s="359"/>
      <c r="AM61" s="359"/>
      <c r="AN61" s="359"/>
      <c r="AO61" s="359"/>
      <c r="AP61" s="359"/>
      <c r="AQ61" s="359"/>
      <c r="AR61" s="359"/>
      <c r="AS61" s="359"/>
      <c r="AT61" s="359"/>
      <c r="AU61" s="359"/>
      <c r="AV61" s="359"/>
      <c r="AW61" s="359"/>
      <c r="AX61" s="359"/>
      <c r="AY61" s="359"/>
    </row>
    <row r="62" spans="2:51" x14ac:dyDescent="0.3">
      <c r="B62" s="388"/>
      <c r="C62" s="388"/>
      <c r="D62" s="359"/>
      <c r="E62" s="359"/>
      <c r="F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59"/>
      <c r="AC62" s="359"/>
      <c r="AD62" s="359"/>
      <c r="AE62" s="359"/>
      <c r="AF62" s="359"/>
      <c r="AG62" s="359"/>
      <c r="AH62" s="359"/>
      <c r="AI62" s="359"/>
      <c r="AJ62" s="359"/>
      <c r="AK62" s="359"/>
      <c r="AL62" s="359"/>
      <c r="AM62" s="359"/>
      <c r="AN62" s="359"/>
      <c r="AO62" s="359"/>
      <c r="AP62" s="359"/>
      <c r="AQ62" s="359"/>
      <c r="AR62" s="359"/>
      <c r="AS62" s="359"/>
      <c r="AT62" s="359"/>
      <c r="AU62" s="359"/>
      <c r="AV62" s="359"/>
      <c r="AW62" s="359"/>
      <c r="AX62" s="359"/>
      <c r="AY62" s="359"/>
    </row>
    <row r="63" spans="2:51" x14ac:dyDescent="0.3">
      <c r="B63" s="388"/>
      <c r="C63" s="388"/>
      <c r="D63" s="359"/>
      <c r="E63" s="359"/>
      <c r="F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59"/>
      <c r="AC63" s="359"/>
      <c r="AD63" s="359"/>
      <c r="AE63" s="359"/>
      <c r="AF63" s="359"/>
      <c r="AG63" s="359"/>
      <c r="AH63" s="359"/>
      <c r="AI63" s="359"/>
      <c r="AJ63" s="359"/>
      <c r="AK63" s="359"/>
      <c r="AL63" s="359"/>
      <c r="AM63" s="359"/>
      <c r="AN63" s="359"/>
      <c r="AO63" s="359"/>
      <c r="AP63" s="359"/>
      <c r="AQ63" s="359"/>
      <c r="AR63" s="359"/>
      <c r="AS63" s="359"/>
      <c r="AT63" s="359"/>
      <c r="AU63" s="359"/>
      <c r="AV63" s="359"/>
      <c r="AW63" s="359"/>
      <c r="AX63" s="359"/>
      <c r="AY63" s="359"/>
    </row>
    <row r="64" spans="2:51" x14ac:dyDescent="0.3">
      <c r="B64" s="388"/>
      <c r="C64" s="388"/>
      <c r="D64" s="359"/>
      <c r="E64" s="359"/>
      <c r="F64" s="359"/>
      <c r="H64" s="359"/>
      <c r="I64" s="359"/>
      <c r="J64" s="359"/>
      <c r="K64" s="359"/>
      <c r="L64" s="359"/>
      <c r="M64" s="359"/>
      <c r="N64" s="359"/>
      <c r="O64" s="359"/>
      <c r="P64" s="359"/>
      <c r="Q64" s="359"/>
      <c r="R64" s="359"/>
      <c r="S64" s="359"/>
      <c r="T64" s="359"/>
      <c r="U64" s="359"/>
      <c r="V64" s="359"/>
      <c r="W64" s="359"/>
      <c r="X64" s="359"/>
      <c r="Y64" s="359"/>
      <c r="Z64" s="359"/>
      <c r="AA64" s="359"/>
      <c r="AB64" s="359"/>
      <c r="AC64" s="359"/>
      <c r="AD64" s="359"/>
      <c r="AE64" s="359"/>
      <c r="AF64" s="359"/>
      <c r="AG64" s="359"/>
      <c r="AH64" s="359"/>
      <c r="AI64" s="359"/>
      <c r="AJ64" s="359"/>
      <c r="AK64" s="359"/>
      <c r="AL64" s="359"/>
      <c r="AM64" s="359"/>
      <c r="AN64" s="359"/>
      <c r="AO64" s="359"/>
      <c r="AP64" s="359"/>
      <c r="AQ64" s="359"/>
      <c r="AR64" s="359"/>
      <c r="AS64" s="359"/>
      <c r="AT64" s="359"/>
      <c r="AU64" s="359"/>
      <c r="AV64" s="359"/>
      <c r="AW64" s="359"/>
      <c r="AX64" s="359"/>
      <c r="AY64" s="359"/>
    </row>
    <row r="65" spans="2:51" x14ac:dyDescent="0.3">
      <c r="B65" s="388"/>
      <c r="C65" s="388"/>
      <c r="D65" s="359"/>
      <c r="E65" s="359"/>
      <c r="F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  <c r="AJ65" s="359"/>
      <c r="AK65" s="359"/>
      <c r="AL65" s="359"/>
      <c r="AM65" s="359"/>
      <c r="AN65" s="359"/>
      <c r="AO65" s="359"/>
      <c r="AP65" s="359"/>
      <c r="AQ65" s="359"/>
      <c r="AR65" s="359"/>
      <c r="AS65" s="359"/>
      <c r="AT65" s="359"/>
      <c r="AU65" s="359"/>
      <c r="AV65" s="359"/>
      <c r="AW65" s="359"/>
      <c r="AX65" s="359"/>
      <c r="AY65" s="359"/>
    </row>
    <row r="66" spans="2:51" x14ac:dyDescent="0.3">
      <c r="B66" s="388"/>
      <c r="C66" s="388"/>
      <c r="D66" s="359"/>
      <c r="E66" s="359"/>
      <c r="F66" s="359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359"/>
      <c r="AL66" s="359"/>
      <c r="AM66" s="359"/>
      <c r="AN66" s="359"/>
      <c r="AO66" s="359"/>
      <c r="AP66" s="359"/>
      <c r="AQ66" s="359"/>
      <c r="AR66" s="359"/>
      <c r="AS66" s="359"/>
      <c r="AT66" s="359"/>
      <c r="AU66" s="359"/>
      <c r="AV66" s="359"/>
      <c r="AW66" s="359"/>
      <c r="AX66" s="359"/>
      <c r="AY66" s="359"/>
    </row>
    <row r="67" spans="2:51" x14ac:dyDescent="0.3">
      <c r="B67" s="388"/>
      <c r="C67" s="388"/>
      <c r="D67" s="359"/>
      <c r="E67" s="359"/>
      <c r="F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59"/>
      <c r="AK67" s="359"/>
      <c r="AL67" s="359"/>
      <c r="AM67" s="359"/>
      <c r="AN67" s="359"/>
      <c r="AO67" s="359"/>
      <c r="AP67" s="359"/>
      <c r="AQ67" s="359"/>
      <c r="AR67" s="359"/>
      <c r="AS67" s="359"/>
      <c r="AT67" s="359"/>
      <c r="AU67" s="359"/>
      <c r="AV67" s="359"/>
      <c r="AW67" s="359"/>
      <c r="AX67" s="359"/>
      <c r="AY67" s="359"/>
    </row>
    <row r="68" spans="2:51" x14ac:dyDescent="0.3">
      <c r="B68" s="388"/>
      <c r="C68" s="388"/>
      <c r="D68" s="359"/>
      <c r="E68" s="359"/>
      <c r="F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359"/>
      <c r="AL68" s="359"/>
      <c r="AM68" s="359"/>
      <c r="AN68" s="359"/>
      <c r="AO68" s="359"/>
      <c r="AP68" s="359"/>
      <c r="AQ68" s="359"/>
      <c r="AR68" s="359"/>
      <c r="AS68" s="359"/>
      <c r="AT68" s="359"/>
      <c r="AU68" s="359"/>
      <c r="AV68" s="359"/>
      <c r="AW68" s="359"/>
      <c r="AX68" s="359"/>
      <c r="AY68" s="359"/>
    </row>
    <row r="69" spans="2:51" x14ac:dyDescent="0.3">
      <c r="B69" s="388"/>
      <c r="C69" s="388"/>
      <c r="D69" s="359"/>
      <c r="E69" s="359"/>
      <c r="F69" s="359"/>
      <c r="H69" s="359"/>
      <c r="I69" s="359"/>
      <c r="J69" s="359"/>
      <c r="K69" s="359"/>
      <c r="L69" s="359"/>
      <c r="M69" s="359"/>
      <c r="N69" s="359"/>
      <c r="O69" s="359"/>
      <c r="P69" s="359"/>
      <c r="Q69" s="359"/>
      <c r="R69" s="359"/>
      <c r="S69" s="359"/>
      <c r="T69" s="359"/>
      <c r="U69" s="359"/>
      <c r="V69" s="359"/>
      <c r="W69" s="359"/>
      <c r="X69" s="359"/>
      <c r="Y69" s="359"/>
      <c r="Z69" s="359"/>
      <c r="AA69" s="359"/>
      <c r="AB69" s="359"/>
      <c r="AC69" s="359"/>
      <c r="AD69" s="359"/>
      <c r="AE69" s="359"/>
      <c r="AF69" s="359"/>
      <c r="AG69" s="359"/>
      <c r="AH69" s="359"/>
      <c r="AI69" s="359"/>
      <c r="AJ69" s="359"/>
      <c r="AK69" s="359"/>
      <c r="AL69" s="359"/>
      <c r="AM69" s="359"/>
      <c r="AN69" s="359"/>
      <c r="AO69" s="359"/>
      <c r="AP69" s="359"/>
      <c r="AQ69" s="359"/>
      <c r="AR69" s="359"/>
      <c r="AS69" s="359"/>
      <c r="AT69" s="359"/>
      <c r="AU69" s="359"/>
      <c r="AV69" s="359"/>
      <c r="AW69" s="359"/>
      <c r="AX69" s="359"/>
      <c r="AY69" s="359"/>
    </row>
    <row r="70" spans="2:51" x14ac:dyDescent="0.3">
      <c r="B70" s="388"/>
      <c r="C70" s="388"/>
      <c r="D70" s="359"/>
      <c r="E70" s="359"/>
      <c r="F70" s="359"/>
      <c r="H70" s="359"/>
      <c r="I70" s="359"/>
      <c r="J70" s="359"/>
      <c r="K70" s="359"/>
      <c r="L70" s="359"/>
      <c r="M70" s="359"/>
      <c r="N70" s="359"/>
      <c r="O70" s="359"/>
      <c r="P70" s="359"/>
      <c r="Q70" s="359"/>
      <c r="R70" s="359"/>
      <c r="S70" s="359"/>
      <c r="T70" s="359"/>
      <c r="U70" s="359"/>
      <c r="V70" s="359"/>
      <c r="W70" s="359"/>
      <c r="X70" s="359"/>
      <c r="Y70" s="359"/>
      <c r="Z70" s="359"/>
      <c r="AA70" s="359"/>
      <c r="AB70" s="359"/>
      <c r="AC70" s="359"/>
      <c r="AD70" s="359"/>
      <c r="AE70" s="359"/>
      <c r="AF70" s="359"/>
      <c r="AG70" s="359"/>
      <c r="AH70" s="359"/>
      <c r="AI70" s="359"/>
      <c r="AJ70" s="359"/>
      <c r="AK70" s="359"/>
      <c r="AL70" s="359"/>
      <c r="AM70" s="359"/>
      <c r="AN70" s="359"/>
      <c r="AO70" s="359"/>
      <c r="AP70" s="359"/>
      <c r="AQ70" s="359"/>
      <c r="AR70" s="359"/>
      <c r="AS70" s="359"/>
      <c r="AT70" s="359"/>
      <c r="AU70" s="359"/>
      <c r="AV70" s="359"/>
      <c r="AW70" s="359"/>
      <c r="AX70" s="359"/>
      <c r="AY70" s="359"/>
    </row>
    <row r="71" spans="2:51" x14ac:dyDescent="0.3">
      <c r="B71" s="388"/>
      <c r="C71" s="388"/>
      <c r="D71" s="359"/>
      <c r="E71" s="359"/>
      <c r="F71" s="359"/>
      <c r="H71" s="359"/>
      <c r="I71" s="359"/>
      <c r="J71" s="359"/>
      <c r="K71" s="359"/>
      <c r="L71" s="359"/>
      <c r="M71" s="359"/>
      <c r="N71" s="359"/>
      <c r="O71" s="359"/>
      <c r="P71" s="359"/>
      <c r="Q71" s="359"/>
      <c r="R71" s="359"/>
      <c r="S71" s="359"/>
      <c r="T71" s="359"/>
      <c r="U71" s="359"/>
      <c r="V71" s="359"/>
      <c r="W71" s="359"/>
      <c r="X71" s="359"/>
      <c r="Y71" s="359"/>
      <c r="Z71" s="359"/>
      <c r="AA71" s="359"/>
      <c r="AB71" s="359"/>
      <c r="AC71" s="359"/>
      <c r="AD71" s="359"/>
      <c r="AE71" s="359"/>
      <c r="AF71" s="359"/>
      <c r="AG71" s="359"/>
      <c r="AH71" s="359"/>
      <c r="AI71" s="359"/>
      <c r="AJ71" s="359"/>
      <c r="AK71" s="359"/>
      <c r="AL71" s="359"/>
      <c r="AM71" s="359"/>
      <c r="AN71" s="359"/>
      <c r="AO71" s="359"/>
      <c r="AP71" s="359"/>
      <c r="AQ71" s="359"/>
      <c r="AR71" s="359"/>
      <c r="AS71" s="359"/>
      <c r="AT71" s="359"/>
      <c r="AU71" s="359"/>
      <c r="AV71" s="359"/>
      <c r="AW71" s="359"/>
      <c r="AX71" s="359"/>
      <c r="AY71" s="359"/>
    </row>
    <row r="72" spans="2:51" x14ac:dyDescent="0.3">
      <c r="B72" s="388"/>
      <c r="C72" s="388"/>
      <c r="D72" s="359"/>
      <c r="E72" s="359"/>
      <c r="F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59"/>
      <c r="AC72" s="359"/>
      <c r="AD72" s="359"/>
      <c r="AE72" s="359"/>
      <c r="AF72" s="359"/>
      <c r="AG72" s="359"/>
      <c r="AH72" s="359"/>
      <c r="AI72" s="359"/>
      <c r="AJ72" s="359"/>
      <c r="AK72" s="359"/>
      <c r="AL72" s="359"/>
      <c r="AM72" s="359"/>
      <c r="AN72" s="359"/>
      <c r="AO72" s="359"/>
      <c r="AP72" s="359"/>
      <c r="AQ72" s="359"/>
      <c r="AR72" s="359"/>
      <c r="AS72" s="359"/>
      <c r="AT72" s="359"/>
      <c r="AU72" s="359"/>
      <c r="AV72" s="359"/>
      <c r="AW72" s="359"/>
      <c r="AX72" s="359"/>
      <c r="AY72" s="359"/>
    </row>
    <row r="73" spans="2:51" x14ac:dyDescent="0.3">
      <c r="B73" s="388"/>
      <c r="C73" s="388"/>
      <c r="D73" s="359"/>
      <c r="E73" s="359"/>
      <c r="F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59"/>
      <c r="AC73" s="359"/>
      <c r="AD73" s="359"/>
      <c r="AE73" s="359"/>
      <c r="AF73" s="359"/>
      <c r="AG73" s="359"/>
      <c r="AH73" s="359"/>
      <c r="AI73" s="359"/>
      <c r="AJ73" s="359"/>
      <c r="AK73" s="359"/>
      <c r="AL73" s="359"/>
      <c r="AM73" s="359"/>
      <c r="AN73" s="359"/>
      <c r="AO73" s="359"/>
      <c r="AP73" s="359"/>
      <c r="AQ73" s="359"/>
      <c r="AR73" s="359"/>
      <c r="AS73" s="359"/>
      <c r="AT73" s="359"/>
      <c r="AU73" s="359"/>
      <c r="AV73" s="359"/>
      <c r="AW73" s="359"/>
      <c r="AX73" s="359"/>
      <c r="AY73" s="359"/>
    </row>
    <row r="74" spans="2:51" x14ac:dyDescent="0.3">
      <c r="B74" s="388"/>
      <c r="C74" s="388"/>
      <c r="D74" s="359"/>
      <c r="E74" s="359"/>
      <c r="F74" s="359"/>
      <c r="H74" s="359"/>
      <c r="I74" s="359"/>
      <c r="J74" s="359"/>
      <c r="K74" s="359"/>
      <c r="L74" s="359"/>
      <c r="M74" s="359"/>
      <c r="N74" s="359"/>
      <c r="O74" s="359"/>
      <c r="P74" s="359"/>
      <c r="Q74" s="359"/>
      <c r="R74" s="359"/>
      <c r="S74" s="359"/>
      <c r="T74" s="359"/>
      <c r="U74" s="359"/>
      <c r="V74" s="359"/>
      <c r="W74" s="359"/>
      <c r="X74" s="359"/>
      <c r="Y74" s="359"/>
      <c r="Z74" s="359"/>
      <c r="AA74" s="359"/>
      <c r="AB74" s="359"/>
      <c r="AC74" s="359"/>
      <c r="AD74" s="359"/>
      <c r="AE74" s="359"/>
      <c r="AF74" s="359"/>
      <c r="AG74" s="359"/>
      <c r="AH74" s="359"/>
      <c r="AI74" s="359"/>
      <c r="AJ74" s="359"/>
      <c r="AK74" s="359"/>
      <c r="AL74" s="359"/>
      <c r="AM74" s="359"/>
      <c r="AN74" s="359"/>
      <c r="AO74" s="359"/>
      <c r="AP74" s="359"/>
      <c r="AQ74" s="359"/>
      <c r="AR74" s="359"/>
      <c r="AS74" s="359"/>
      <c r="AT74" s="359"/>
      <c r="AU74" s="359"/>
      <c r="AV74" s="359"/>
      <c r="AW74" s="359"/>
      <c r="AX74" s="359"/>
      <c r="AY74" s="359"/>
    </row>
    <row r="75" spans="2:51" x14ac:dyDescent="0.3">
      <c r="B75" s="388"/>
      <c r="C75" s="388"/>
      <c r="D75" s="359"/>
      <c r="E75" s="359"/>
      <c r="F75" s="359"/>
      <c r="H75" s="359"/>
      <c r="I75" s="359"/>
      <c r="J75" s="359"/>
      <c r="K75" s="359"/>
      <c r="L75" s="359"/>
      <c r="M75" s="359"/>
      <c r="N75" s="359"/>
      <c r="O75" s="359"/>
      <c r="P75" s="359"/>
      <c r="Q75" s="359"/>
      <c r="R75" s="359"/>
      <c r="S75" s="359"/>
      <c r="T75" s="359"/>
      <c r="U75" s="359"/>
      <c r="V75" s="359"/>
      <c r="W75" s="359"/>
      <c r="X75" s="359"/>
      <c r="Y75" s="359"/>
      <c r="Z75" s="359"/>
      <c r="AA75" s="359"/>
      <c r="AB75" s="359"/>
      <c r="AC75" s="359"/>
      <c r="AD75" s="359"/>
      <c r="AE75" s="359"/>
      <c r="AF75" s="359"/>
      <c r="AG75" s="359"/>
      <c r="AH75" s="359"/>
      <c r="AI75" s="359"/>
      <c r="AJ75" s="359"/>
      <c r="AK75" s="359"/>
      <c r="AL75" s="359"/>
      <c r="AM75" s="359"/>
      <c r="AN75" s="359"/>
      <c r="AO75" s="359"/>
      <c r="AP75" s="359"/>
      <c r="AQ75" s="359"/>
      <c r="AR75" s="359"/>
      <c r="AS75" s="359"/>
      <c r="AT75" s="359"/>
      <c r="AU75" s="359"/>
      <c r="AV75" s="359"/>
      <c r="AW75" s="359"/>
      <c r="AX75" s="359"/>
      <c r="AY75" s="359"/>
    </row>
    <row r="76" spans="2:51" x14ac:dyDescent="0.3">
      <c r="B76" s="388"/>
      <c r="C76" s="388"/>
      <c r="D76" s="359"/>
      <c r="E76" s="359"/>
      <c r="F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59"/>
      <c r="AC76" s="359"/>
      <c r="AD76" s="359"/>
      <c r="AE76" s="359"/>
      <c r="AF76" s="359"/>
      <c r="AG76" s="359"/>
      <c r="AH76" s="359"/>
      <c r="AI76" s="359"/>
      <c r="AJ76" s="359"/>
      <c r="AK76" s="359"/>
      <c r="AL76" s="359"/>
      <c r="AM76" s="359"/>
      <c r="AN76" s="359"/>
      <c r="AO76" s="359"/>
      <c r="AP76" s="359"/>
      <c r="AQ76" s="359"/>
      <c r="AR76" s="359"/>
      <c r="AS76" s="359"/>
      <c r="AT76" s="359"/>
      <c r="AU76" s="359"/>
      <c r="AV76" s="359"/>
      <c r="AW76" s="359"/>
      <c r="AX76" s="359"/>
      <c r="AY76" s="359"/>
    </row>
    <row r="77" spans="2:51" x14ac:dyDescent="0.3">
      <c r="B77" s="388"/>
      <c r="C77" s="388"/>
      <c r="D77" s="359"/>
      <c r="E77" s="359"/>
      <c r="F77" s="359"/>
      <c r="H77" s="359"/>
      <c r="I77" s="359"/>
      <c r="J77" s="359"/>
      <c r="K77" s="359"/>
      <c r="L77" s="359"/>
      <c r="M77" s="359"/>
      <c r="N77" s="359"/>
      <c r="O77" s="359"/>
      <c r="P77" s="359"/>
      <c r="Q77" s="359"/>
      <c r="R77" s="359"/>
      <c r="S77" s="359"/>
      <c r="T77" s="359"/>
      <c r="U77" s="359"/>
      <c r="V77" s="359"/>
      <c r="W77" s="359"/>
      <c r="X77" s="359"/>
      <c r="Y77" s="359"/>
      <c r="Z77" s="359"/>
      <c r="AA77" s="359"/>
      <c r="AB77" s="359"/>
      <c r="AC77" s="359"/>
      <c r="AD77" s="359"/>
      <c r="AE77" s="359"/>
      <c r="AF77" s="359"/>
      <c r="AG77" s="359"/>
      <c r="AH77" s="359"/>
      <c r="AI77" s="359"/>
      <c r="AJ77" s="359"/>
      <c r="AK77" s="359"/>
      <c r="AL77" s="359"/>
      <c r="AM77" s="359"/>
      <c r="AN77" s="359"/>
      <c r="AO77" s="359"/>
      <c r="AP77" s="359"/>
      <c r="AQ77" s="359"/>
      <c r="AR77" s="359"/>
      <c r="AS77" s="359"/>
      <c r="AT77" s="359"/>
      <c r="AU77" s="359"/>
      <c r="AV77" s="359"/>
      <c r="AW77" s="359"/>
      <c r="AX77" s="359"/>
      <c r="AY77" s="359"/>
    </row>
    <row r="78" spans="2:51" x14ac:dyDescent="0.3">
      <c r="B78" s="388"/>
      <c r="C78" s="388"/>
      <c r="D78" s="359"/>
      <c r="E78" s="359"/>
      <c r="F78" s="359"/>
      <c r="H78" s="359"/>
      <c r="I78" s="359"/>
      <c r="J78" s="359"/>
      <c r="K78" s="359"/>
      <c r="L78" s="359"/>
      <c r="M78" s="359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59"/>
      <c r="AC78" s="359"/>
      <c r="AD78" s="359"/>
      <c r="AE78" s="359"/>
      <c r="AF78" s="359"/>
      <c r="AG78" s="359"/>
      <c r="AH78" s="359"/>
      <c r="AI78" s="359"/>
      <c r="AJ78" s="359"/>
      <c r="AK78" s="359"/>
      <c r="AL78" s="359"/>
      <c r="AM78" s="359"/>
      <c r="AN78" s="359"/>
      <c r="AO78" s="359"/>
      <c r="AP78" s="359"/>
      <c r="AQ78" s="359"/>
      <c r="AR78" s="359"/>
      <c r="AS78" s="359"/>
      <c r="AT78" s="359"/>
      <c r="AU78" s="359"/>
      <c r="AV78" s="359"/>
      <c r="AW78" s="359"/>
      <c r="AX78" s="359"/>
      <c r="AY78" s="359"/>
    </row>
    <row r="79" spans="2:51" x14ac:dyDescent="0.3">
      <c r="B79" s="388"/>
      <c r="C79" s="388"/>
      <c r="D79" s="359"/>
      <c r="E79" s="359"/>
      <c r="F79" s="359"/>
      <c r="H79" s="359"/>
      <c r="I79" s="359"/>
      <c r="J79" s="359"/>
      <c r="K79" s="359"/>
      <c r="L79" s="359"/>
      <c r="M79" s="359"/>
      <c r="N79" s="359"/>
      <c r="O79" s="359"/>
      <c r="P79" s="359"/>
      <c r="Q79" s="359"/>
      <c r="R79" s="359"/>
      <c r="S79" s="359"/>
      <c r="T79" s="359"/>
      <c r="U79" s="359"/>
      <c r="V79" s="359"/>
      <c r="W79" s="359"/>
      <c r="X79" s="359"/>
      <c r="Y79" s="359"/>
      <c r="Z79" s="359"/>
      <c r="AA79" s="359"/>
      <c r="AB79" s="359"/>
      <c r="AC79" s="359"/>
      <c r="AD79" s="359"/>
      <c r="AE79" s="359"/>
      <c r="AF79" s="359"/>
      <c r="AG79" s="359"/>
      <c r="AH79" s="359"/>
      <c r="AI79" s="359"/>
      <c r="AJ79" s="359"/>
      <c r="AK79" s="359"/>
      <c r="AL79" s="359"/>
      <c r="AM79" s="359"/>
      <c r="AN79" s="359"/>
      <c r="AO79" s="359"/>
      <c r="AP79" s="359"/>
      <c r="AQ79" s="359"/>
      <c r="AR79" s="359"/>
      <c r="AS79" s="359"/>
      <c r="AT79" s="359"/>
      <c r="AU79" s="359"/>
      <c r="AV79" s="359"/>
      <c r="AW79" s="359"/>
      <c r="AX79" s="359"/>
      <c r="AY79" s="359"/>
    </row>
    <row r="80" spans="2:51" x14ac:dyDescent="0.3">
      <c r="B80" s="388"/>
      <c r="C80" s="388"/>
      <c r="D80" s="359"/>
      <c r="E80" s="359"/>
      <c r="F80" s="359"/>
      <c r="H80" s="359"/>
      <c r="I80" s="359"/>
      <c r="J80" s="359"/>
      <c r="K80" s="359"/>
      <c r="L80" s="359"/>
      <c r="M80" s="359"/>
      <c r="N80" s="359"/>
      <c r="O80" s="359"/>
      <c r="P80" s="359"/>
      <c r="Q80" s="359"/>
      <c r="R80" s="359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59"/>
      <c r="AF80" s="359"/>
      <c r="AG80" s="359"/>
      <c r="AH80" s="359"/>
      <c r="AI80" s="359"/>
      <c r="AJ80" s="359"/>
      <c r="AK80" s="359"/>
      <c r="AL80" s="359"/>
      <c r="AM80" s="359"/>
      <c r="AN80" s="359"/>
      <c r="AO80" s="359"/>
      <c r="AP80" s="359"/>
      <c r="AQ80" s="359"/>
      <c r="AR80" s="359"/>
      <c r="AS80" s="359"/>
      <c r="AT80" s="359"/>
      <c r="AU80" s="359"/>
      <c r="AV80" s="359"/>
      <c r="AW80" s="359"/>
      <c r="AX80" s="359"/>
      <c r="AY80" s="359"/>
    </row>
    <row r="81" spans="2:51" x14ac:dyDescent="0.3">
      <c r="B81" s="388"/>
      <c r="C81" s="388"/>
      <c r="D81" s="359"/>
      <c r="E81" s="359"/>
      <c r="F81" s="359"/>
      <c r="H81" s="359"/>
      <c r="I81" s="359"/>
      <c r="J81" s="359"/>
      <c r="K81" s="359"/>
      <c r="L81" s="359"/>
      <c r="M81" s="359"/>
      <c r="N81" s="359"/>
      <c r="O81" s="359"/>
      <c r="P81" s="359"/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59"/>
      <c r="AC81" s="359"/>
      <c r="AD81" s="359"/>
      <c r="AE81" s="359"/>
      <c r="AF81" s="359"/>
      <c r="AG81" s="359"/>
      <c r="AH81" s="359"/>
      <c r="AI81" s="359"/>
      <c r="AJ81" s="359"/>
      <c r="AK81" s="359"/>
      <c r="AL81" s="359"/>
      <c r="AM81" s="359"/>
      <c r="AN81" s="359"/>
      <c r="AO81" s="359"/>
      <c r="AP81" s="359"/>
      <c r="AQ81" s="359"/>
      <c r="AR81" s="359"/>
      <c r="AS81" s="359"/>
      <c r="AT81" s="359"/>
      <c r="AU81" s="359"/>
      <c r="AV81" s="359"/>
      <c r="AW81" s="359"/>
      <c r="AX81" s="359"/>
      <c r="AY81" s="359"/>
    </row>
    <row r="82" spans="2:51" x14ac:dyDescent="0.3">
      <c r="B82" s="388"/>
      <c r="C82" s="388"/>
      <c r="D82" s="359"/>
      <c r="E82" s="359"/>
      <c r="F82" s="359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59"/>
      <c r="AC82" s="359"/>
      <c r="AD82" s="359"/>
      <c r="AE82" s="359"/>
      <c r="AF82" s="359"/>
      <c r="AG82" s="359"/>
      <c r="AH82" s="359"/>
      <c r="AI82" s="359"/>
      <c r="AJ82" s="359"/>
      <c r="AK82" s="359"/>
      <c r="AL82" s="359"/>
      <c r="AM82" s="359"/>
      <c r="AN82" s="359"/>
      <c r="AO82" s="359"/>
      <c r="AP82" s="359"/>
      <c r="AQ82" s="359"/>
      <c r="AR82" s="359"/>
      <c r="AS82" s="359"/>
      <c r="AT82" s="359"/>
      <c r="AU82" s="359"/>
      <c r="AV82" s="359"/>
      <c r="AW82" s="359"/>
      <c r="AX82" s="359"/>
      <c r="AY82" s="359"/>
    </row>
    <row r="83" spans="2:51" x14ac:dyDescent="0.3">
      <c r="B83" s="388"/>
      <c r="C83" s="388"/>
      <c r="D83" s="359"/>
      <c r="E83" s="359"/>
      <c r="F83" s="359"/>
      <c r="H83" s="359"/>
      <c r="I83" s="359"/>
      <c r="J83" s="359"/>
      <c r="K83" s="359"/>
      <c r="L83" s="359"/>
      <c r="M83" s="359"/>
      <c r="N83" s="359"/>
      <c r="O83" s="359"/>
      <c r="P83" s="359"/>
      <c r="Q83" s="359"/>
      <c r="R83" s="359"/>
      <c r="S83" s="359"/>
      <c r="T83" s="359"/>
      <c r="U83" s="359"/>
      <c r="V83" s="359"/>
      <c r="W83" s="359"/>
      <c r="X83" s="359"/>
      <c r="Y83" s="359"/>
      <c r="Z83" s="359"/>
      <c r="AA83" s="359"/>
      <c r="AB83" s="359"/>
      <c r="AC83" s="359"/>
      <c r="AD83" s="359"/>
      <c r="AE83" s="359"/>
      <c r="AF83" s="359"/>
      <c r="AG83" s="359"/>
      <c r="AH83" s="359"/>
      <c r="AI83" s="359"/>
      <c r="AJ83" s="359"/>
      <c r="AK83" s="359"/>
      <c r="AL83" s="359"/>
      <c r="AM83" s="359"/>
      <c r="AN83" s="359"/>
      <c r="AO83" s="359"/>
      <c r="AP83" s="359"/>
      <c r="AQ83" s="359"/>
      <c r="AR83" s="359"/>
      <c r="AS83" s="359"/>
      <c r="AT83" s="359"/>
      <c r="AU83" s="359"/>
      <c r="AV83" s="359"/>
      <c r="AW83" s="359"/>
      <c r="AX83" s="359"/>
      <c r="AY83" s="359"/>
    </row>
    <row r="84" spans="2:51" x14ac:dyDescent="0.3">
      <c r="B84" s="388"/>
      <c r="C84" s="388"/>
      <c r="D84" s="359"/>
      <c r="E84" s="359"/>
      <c r="F84" s="359"/>
      <c r="H84" s="359"/>
      <c r="I84" s="359"/>
      <c r="J84" s="359"/>
      <c r="K84" s="359"/>
      <c r="L84" s="359"/>
      <c r="M84" s="359"/>
      <c r="N84" s="359"/>
      <c r="O84" s="359"/>
      <c r="P84" s="359"/>
      <c r="Q84" s="359"/>
      <c r="R84" s="359"/>
      <c r="S84" s="359"/>
      <c r="T84" s="359"/>
      <c r="U84" s="359"/>
      <c r="V84" s="359"/>
      <c r="W84" s="359"/>
      <c r="X84" s="359"/>
      <c r="Y84" s="359"/>
      <c r="Z84" s="359"/>
      <c r="AA84" s="359"/>
      <c r="AB84" s="359"/>
      <c r="AC84" s="359"/>
      <c r="AD84" s="359"/>
      <c r="AE84" s="359"/>
      <c r="AF84" s="359"/>
      <c r="AG84" s="359"/>
      <c r="AH84" s="359"/>
      <c r="AI84" s="359"/>
      <c r="AJ84" s="359"/>
      <c r="AK84" s="359"/>
      <c r="AL84" s="359"/>
      <c r="AM84" s="359"/>
      <c r="AN84" s="359"/>
      <c r="AO84" s="359"/>
      <c r="AP84" s="359"/>
      <c r="AQ84" s="359"/>
      <c r="AR84" s="359"/>
      <c r="AS84" s="359"/>
      <c r="AT84" s="359"/>
      <c r="AU84" s="359"/>
      <c r="AV84" s="359"/>
      <c r="AW84" s="359"/>
      <c r="AX84" s="359"/>
      <c r="AY84" s="359"/>
    </row>
    <row r="85" spans="2:51" x14ac:dyDescent="0.3">
      <c r="B85" s="388"/>
      <c r="C85" s="388"/>
      <c r="D85" s="359"/>
      <c r="E85" s="359"/>
      <c r="F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59"/>
      <c r="AC85" s="359"/>
      <c r="AD85" s="359"/>
      <c r="AE85" s="359"/>
      <c r="AF85" s="359"/>
      <c r="AG85" s="359"/>
      <c r="AH85" s="359"/>
      <c r="AI85" s="359"/>
      <c r="AJ85" s="359"/>
      <c r="AK85" s="359"/>
      <c r="AL85" s="359"/>
      <c r="AM85" s="359"/>
      <c r="AN85" s="359"/>
      <c r="AO85" s="359"/>
      <c r="AP85" s="359"/>
      <c r="AQ85" s="359"/>
      <c r="AR85" s="359"/>
      <c r="AS85" s="359"/>
      <c r="AT85" s="359"/>
      <c r="AU85" s="359"/>
      <c r="AV85" s="359"/>
      <c r="AW85" s="359"/>
      <c r="AX85" s="359"/>
      <c r="AY85" s="359"/>
    </row>
    <row r="86" spans="2:51" x14ac:dyDescent="0.3">
      <c r="B86" s="388"/>
      <c r="C86" s="388"/>
      <c r="D86" s="359"/>
      <c r="E86" s="359"/>
      <c r="F86" s="359"/>
      <c r="H86" s="359"/>
      <c r="I86" s="359"/>
      <c r="J86" s="359"/>
      <c r="K86" s="359"/>
      <c r="L86" s="359"/>
      <c r="M86" s="359"/>
      <c r="N86" s="359"/>
      <c r="O86" s="359"/>
      <c r="P86" s="359"/>
      <c r="Q86" s="359"/>
      <c r="R86" s="359"/>
      <c r="S86" s="359"/>
      <c r="T86" s="359"/>
      <c r="U86" s="359"/>
      <c r="V86" s="359"/>
      <c r="W86" s="359"/>
      <c r="X86" s="359"/>
      <c r="Y86" s="359"/>
      <c r="Z86" s="359"/>
      <c r="AA86" s="359"/>
      <c r="AB86" s="359"/>
      <c r="AC86" s="359"/>
      <c r="AD86" s="359"/>
      <c r="AE86" s="359"/>
      <c r="AF86" s="359"/>
      <c r="AG86" s="359"/>
      <c r="AH86" s="359"/>
      <c r="AI86" s="359"/>
      <c r="AJ86" s="359"/>
      <c r="AK86" s="359"/>
      <c r="AL86" s="359"/>
      <c r="AM86" s="359"/>
      <c r="AN86" s="359"/>
      <c r="AO86" s="359"/>
      <c r="AP86" s="359"/>
      <c r="AQ86" s="359"/>
      <c r="AR86" s="359"/>
      <c r="AS86" s="359"/>
      <c r="AT86" s="359"/>
      <c r="AU86" s="359"/>
      <c r="AV86" s="359"/>
      <c r="AW86" s="359"/>
      <c r="AX86" s="359"/>
      <c r="AY86" s="359"/>
    </row>
    <row r="87" spans="2:51" x14ac:dyDescent="0.3">
      <c r="B87" s="388"/>
      <c r="C87" s="388"/>
      <c r="D87" s="359"/>
      <c r="E87" s="359"/>
      <c r="F87" s="359"/>
      <c r="H87" s="359"/>
      <c r="I87" s="359"/>
      <c r="J87" s="359"/>
      <c r="K87" s="359"/>
      <c r="L87" s="359"/>
      <c r="M87" s="359"/>
      <c r="N87" s="359"/>
      <c r="O87" s="359"/>
      <c r="P87" s="359"/>
      <c r="Q87" s="359"/>
      <c r="R87" s="359"/>
      <c r="S87" s="359"/>
      <c r="T87" s="359"/>
      <c r="U87" s="359"/>
      <c r="V87" s="359"/>
      <c r="W87" s="359"/>
      <c r="X87" s="359"/>
      <c r="Y87" s="359"/>
      <c r="Z87" s="359"/>
      <c r="AA87" s="359"/>
      <c r="AB87" s="359"/>
      <c r="AC87" s="359"/>
      <c r="AD87" s="359"/>
      <c r="AE87" s="359"/>
      <c r="AF87" s="359"/>
      <c r="AG87" s="359"/>
      <c r="AH87" s="359"/>
      <c r="AI87" s="359"/>
      <c r="AJ87" s="359"/>
      <c r="AK87" s="359"/>
      <c r="AL87" s="359"/>
      <c r="AM87" s="359"/>
      <c r="AN87" s="359"/>
      <c r="AO87" s="359"/>
      <c r="AP87" s="359"/>
      <c r="AQ87" s="359"/>
      <c r="AR87" s="359"/>
      <c r="AS87" s="359"/>
      <c r="AT87" s="359"/>
      <c r="AU87" s="359"/>
      <c r="AV87" s="359"/>
      <c r="AW87" s="359"/>
      <c r="AX87" s="359"/>
      <c r="AY87" s="359"/>
    </row>
    <row r="88" spans="2:51" x14ac:dyDescent="0.3">
      <c r="B88" s="388"/>
      <c r="C88" s="388"/>
      <c r="D88" s="359"/>
      <c r="E88" s="359"/>
      <c r="F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59"/>
      <c r="AC88" s="359"/>
      <c r="AD88" s="359"/>
      <c r="AE88" s="359"/>
      <c r="AF88" s="359"/>
      <c r="AG88" s="359"/>
      <c r="AH88" s="359"/>
      <c r="AI88" s="359"/>
      <c r="AJ88" s="359"/>
      <c r="AK88" s="359"/>
      <c r="AL88" s="359"/>
      <c r="AM88" s="359"/>
      <c r="AN88" s="359"/>
      <c r="AO88" s="359"/>
      <c r="AP88" s="359"/>
      <c r="AQ88" s="359"/>
      <c r="AR88" s="359"/>
      <c r="AS88" s="359"/>
      <c r="AT88" s="359"/>
      <c r="AU88" s="359"/>
      <c r="AV88" s="359"/>
      <c r="AW88" s="359"/>
      <c r="AX88" s="359"/>
      <c r="AY88" s="359"/>
    </row>
    <row r="89" spans="2:51" x14ac:dyDescent="0.3">
      <c r="B89" s="388"/>
      <c r="C89" s="388"/>
      <c r="D89" s="359"/>
      <c r="E89" s="359"/>
      <c r="F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59"/>
      <c r="S89" s="359"/>
      <c r="T89" s="359"/>
      <c r="U89" s="359"/>
      <c r="V89" s="359"/>
      <c r="W89" s="359"/>
      <c r="X89" s="359"/>
      <c r="Y89" s="359"/>
      <c r="Z89" s="359"/>
      <c r="AA89" s="359"/>
      <c r="AB89" s="359"/>
      <c r="AC89" s="359"/>
      <c r="AD89" s="359"/>
      <c r="AE89" s="359"/>
      <c r="AF89" s="359"/>
      <c r="AG89" s="359"/>
      <c r="AH89" s="359"/>
      <c r="AI89" s="359"/>
      <c r="AJ89" s="359"/>
      <c r="AK89" s="359"/>
      <c r="AL89" s="359"/>
      <c r="AM89" s="359"/>
      <c r="AN89" s="359"/>
      <c r="AO89" s="359"/>
      <c r="AP89" s="359"/>
      <c r="AQ89" s="359"/>
      <c r="AR89" s="359"/>
      <c r="AS89" s="359"/>
      <c r="AT89" s="359"/>
      <c r="AU89" s="359"/>
      <c r="AV89" s="359"/>
      <c r="AW89" s="359"/>
      <c r="AX89" s="359"/>
      <c r="AY89" s="359"/>
    </row>
    <row r="90" spans="2:51" x14ac:dyDescent="0.3">
      <c r="B90" s="388"/>
      <c r="C90" s="388"/>
      <c r="D90" s="359"/>
      <c r="E90" s="359"/>
      <c r="F90" s="359"/>
      <c r="H90" s="359"/>
      <c r="I90" s="359"/>
      <c r="J90" s="359"/>
      <c r="K90" s="359"/>
      <c r="L90" s="359"/>
      <c r="M90" s="359"/>
      <c r="N90" s="359"/>
      <c r="O90" s="359"/>
      <c r="P90" s="359"/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59"/>
      <c r="AC90" s="359"/>
      <c r="AD90" s="359"/>
      <c r="AE90" s="359"/>
      <c r="AF90" s="359"/>
      <c r="AG90" s="359"/>
      <c r="AH90" s="359"/>
      <c r="AI90" s="359"/>
      <c r="AJ90" s="359"/>
      <c r="AK90" s="359"/>
      <c r="AL90" s="359"/>
      <c r="AM90" s="359"/>
      <c r="AN90" s="359"/>
      <c r="AO90" s="359"/>
      <c r="AP90" s="359"/>
      <c r="AQ90" s="359"/>
      <c r="AR90" s="359"/>
      <c r="AS90" s="359"/>
      <c r="AT90" s="359"/>
      <c r="AU90" s="359"/>
      <c r="AV90" s="359"/>
      <c r="AW90" s="359"/>
      <c r="AX90" s="359"/>
      <c r="AY90" s="359"/>
    </row>
    <row r="91" spans="2:51" x14ac:dyDescent="0.3">
      <c r="B91" s="388"/>
      <c r="C91" s="388"/>
      <c r="D91" s="359"/>
      <c r="E91" s="359"/>
      <c r="F91" s="359"/>
      <c r="H91" s="359"/>
      <c r="I91" s="359"/>
      <c r="J91" s="359"/>
      <c r="K91" s="359"/>
      <c r="L91" s="359"/>
      <c r="M91" s="359"/>
      <c r="N91" s="359"/>
      <c r="O91" s="359"/>
      <c r="P91" s="359"/>
      <c r="Q91" s="359"/>
      <c r="R91" s="359"/>
      <c r="S91" s="359"/>
      <c r="T91" s="359"/>
      <c r="U91" s="359"/>
      <c r="V91" s="359"/>
      <c r="W91" s="359"/>
      <c r="X91" s="359"/>
      <c r="Y91" s="359"/>
      <c r="Z91" s="359"/>
      <c r="AA91" s="359"/>
      <c r="AB91" s="359"/>
      <c r="AC91" s="359"/>
      <c r="AD91" s="359"/>
      <c r="AE91" s="359"/>
      <c r="AF91" s="359"/>
      <c r="AG91" s="359"/>
      <c r="AH91" s="359"/>
      <c r="AI91" s="359"/>
      <c r="AJ91" s="359"/>
      <c r="AK91" s="359"/>
      <c r="AL91" s="359"/>
      <c r="AM91" s="359"/>
      <c r="AN91" s="359"/>
      <c r="AO91" s="359"/>
      <c r="AP91" s="359"/>
      <c r="AQ91" s="359"/>
      <c r="AR91" s="359"/>
      <c r="AS91" s="359"/>
      <c r="AT91" s="359"/>
      <c r="AU91" s="359"/>
      <c r="AV91" s="359"/>
      <c r="AW91" s="359"/>
      <c r="AX91" s="359"/>
      <c r="AY91" s="359"/>
    </row>
    <row r="92" spans="2:51" x14ac:dyDescent="0.3">
      <c r="B92" s="388"/>
      <c r="C92" s="388"/>
      <c r="D92" s="359"/>
      <c r="E92" s="359"/>
      <c r="F92" s="359"/>
      <c r="H92" s="359"/>
      <c r="I92" s="359"/>
      <c r="J92" s="359"/>
      <c r="K92" s="359"/>
      <c r="L92" s="359"/>
      <c r="M92" s="359"/>
      <c r="N92" s="359"/>
      <c r="O92" s="359"/>
      <c r="P92" s="359"/>
      <c r="Q92" s="359"/>
      <c r="R92" s="359"/>
      <c r="S92" s="359"/>
      <c r="T92" s="359"/>
      <c r="U92" s="359"/>
      <c r="V92" s="359"/>
      <c r="W92" s="359"/>
      <c r="X92" s="359"/>
      <c r="Y92" s="359"/>
      <c r="Z92" s="359"/>
      <c r="AA92" s="359"/>
      <c r="AB92" s="359"/>
      <c r="AC92" s="359"/>
      <c r="AD92" s="359"/>
      <c r="AE92" s="359"/>
      <c r="AF92" s="359"/>
      <c r="AG92" s="359"/>
      <c r="AH92" s="359"/>
      <c r="AI92" s="359"/>
      <c r="AJ92" s="359"/>
      <c r="AK92" s="359"/>
      <c r="AL92" s="359"/>
      <c r="AM92" s="359"/>
      <c r="AN92" s="359"/>
      <c r="AO92" s="359"/>
      <c r="AP92" s="359"/>
      <c r="AQ92" s="359"/>
      <c r="AR92" s="359"/>
      <c r="AS92" s="359"/>
      <c r="AT92" s="359"/>
      <c r="AU92" s="359"/>
      <c r="AV92" s="359"/>
      <c r="AW92" s="359"/>
      <c r="AX92" s="359"/>
      <c r="AY92" s="359"/>
    </row>
    <row r="93" spans="2:51" x14ac:dyDescent="0.3">
      <c r="B93" s="388"/>
      <c r="C93" s="388"/>
      <c r="D93" s="359"/>
      <c r="E93" s="359"/>
      <c r="F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59"/>
      <c r="AC93" s="359"/>
      <c r="AD93" s="359"/>
      <c r="AE93" s="359"/>
      <c r="AF93" s="359"/>
      <c r="AG93" s="359"/>
      <c r="AH93" s="359"/>
      <c r="AI93" s="359"/>
      <c r="AJ93" s="359"/>
      <c r="AK93" s="359"/>
      <c r="AL93" s="359"/>
      <c r="AM93" s="359"/>
      <c r="AN93" s="359"/>
      <c r="AO93" s="359"/>
      <c r="AP93" s="359"/>
      <c r="AQ93" s="359"/>
      <c r="AR93" s="359"/>
      <c r="AS93" s="359"/>
      <c r="AT93" s="359"/>
      <c r="AU93" s="359"/>
      <c r="AV93" s="359"/>
      <c r="AW93" s="359"/>
      <c r="AX93" s="359"/>
      <c r="AY93" s="359"/>
    </row>
    <row r="94" spans="2:51" x14ac:dyDescent="0.3">
      <c r="B94" s="388"/>
      <c r="C94" s="388"/>
      <c r="D94" s="359"/>
      <c r="E94" s="359"/>
      <c r="F94" s="359"/>
      <c r="H94" s="359"/>
      <c r="I94" s="359"/>
      <c r="J94" s="359"/>
      <c r="K94" s="359"/>
      <c r="L94" s="359"/>
      <c r="M94" s="359"/>
      <c r="N94" s="359"/>
      <c r="O94" s="359"/>
      <c r="P94" s="359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59"/>
      <c r="AC94" s="359"/>
      <c r="AD94" s="359"/>
      <c r="AE94" s="359"/>
      <c r="AF94" s="359"/>
      <c r="AG94" s="359"/>
      <c r="AH94" s="359"/>
      <c r="AI94" s="359"/>
      <c r="AJ94" s="359"/>
      <c r="AK94" s="359"/>
      <c r="AL94" s="359"/>
      <c r="AM94" s="359"/>
      <c r="AN94" s="359"/>
      <c r="AO94" s="359"/>
      <c r="AP94" s="359"/>
      <c r="AQ94" s="359"/>
      <c r="AR94" s="359"/>
      <c r="AS94" s="359"/>
      <c r="AT94" s="359"/>
      <c r="AU94" s="359"/>
      <c r="AV94" s="359"/>
      <c r="AW94" s="359"/>
      <c r="AX94" s="359"/>
      <c r="AY94" s="359"/>
    </row>
    <row r="95" spans="2:51" x14ac:dyDescent="0.3">
      <c r="B95" s="388"/>
      <c r="C95" s="388"/>
      <c r="D95" s="359"/>
      <c r="E95" s="359"/>
      <c r="F95" s="359"/>
      <c r="H95" s="359"/>
      <c r="I95" s="359"/>
      <c r="J95" s="359"/>
      <c r="K95" s="359"/>
      <c r="L95" s="359"/>
      <c r="M95" s="359"/>
      <c r="N95" s="359"/>
      <c r="O95" s="359"/>
      <c r="P95" s="359"/>
      <c r="Q95" s="359"/>
      <c r="R95" s="359"/>
      <c r="S95" s="359"/>
      <c r="T95" s="359"/>
      <c r="U95" s="359"/>
      <c r="V95" s="359"/>
      <c r="W95" s="359"/>
      <c r="X95" s="359"/>
      <c r="Y95" s="359"/>
      <c r="Z95" s="359"/>
      <c r="AA95" s="359"/>
      <c r="AB95" s="359"/>
      <c r="AC95" s="359"/>
      <c r="AD95" s="359"/>
      <c r="AE95" s="359"/>
      <c r="AF95" s="359"/>
      <c r="AG95" s="359"/>
      <c r="AH95" s="359"/>
      <c r="AI95" s="359"/>
      <c r="AJ95" s="359"/>
      <c r="AK95" s="359"/>
      <c r="AL95" s="359"/>
      <c r="AM95" s="359"/>
      <c r="AN95" s="359"/>
      <c r="AO95" s="359"/>
      <c r="AP95" s="359"/>
      <c r="AQ95" s="359"/>
      <c r="AR95" s="359"/>
      <c r="AS95" s="359"/>
      <c r="AT95" s="359"/>
      <c r="AU95" s="359"/>
      <c r="AV95" s="359"/>
      <c r="AW95" s="359"/>
      <c r="AX95" s="359"/>
      <c r="AY95" s="359"/>
    </row>
    <row r="96" spans="2:51" x14ac:dyDescent="0.3">
      <c r="B96" s="388"/>
      <c r="C96" s="388"/>
      <c r="D96" s="359"/>
      <c r="E96" s="359"/>
      <c r="F96" s="359"/>
      <c r="H96" s="359"/>
      <c r="I96" s="359"/>
      <c r="J96" s="359"/>
      <c r="K96" s="359"/>
      <c r="L96" s="359"/>
      <c r="M96" s="359"/>
      <c r="N96" s="359"/>
      <c r="O96" s="359"/>
      <c r="P96" s="359"/>
      <c r="Q96" s="359"/>
      <c r="R96" s="359"/>
      <c r="S96" s="359"/>
      <c r="T96" s="359"/>
      <c r="U96" s="359"/>
      <c r="V96" s="359"/>
      <c r="W96" s="359"/>
      <c r="X96" s="359"/>
      <c r="Y96" s="359"/>
      <c r="Z96" s="359"/>
      <c r="AA96" s="359"/>
      <c r="AB96" s="359"/>
      <c r="AC96" s="359"/>
      <c r="AD96" s="359"/>
      <c r="AE96" s="359"/>
      <c r="AF96" s="359"/>
      <c r="AG96" s="359"/>
      <c r="AH96" s="359"/>
      <c r="AI96" s="359"/>
      <c r="AJ96" s="359"/>
      <c r="AK96" s="359"/>
      <c r="AL96" s="359"/>
      <c r="AM96" s="359"/>
      <c r="AN96" s="359"/>
      <c r="AO96" s="359"/>
      <c r="AP96" s="359"/>
      <c r="AQ96" s="359"/>
      <c r="AR96" s="359"/>
      <c r="AS96" s="359"/>
      <c r="AT96" s="359"/>
      <c r="AU96" s="359"/>
      <c r="AV96" s="359"/>
      <c r="AW96" s="359"/>
      <c r="AX96" s="359"/>
      <c r="AY96" s="359"/>
    </row>
    <row r="97" spans="2:51" x14ac:dyDescent="0.3">
      <c r="B97" s="388"/>
      <c r="C97" s="388"/>
      <c r="D97" s="359"/>
      <c r="E97" s="359"/>
      <c r="F97" s="359"/>
      <c r="H97" s="359"/>
      <c r="I97" s="359"/>
      <c r="J97" s="359"/>
      <c r="K97" s="359"/>
      <c r="L97" s="359"/>
      <c r="M97" s="359"/>
      <c r="N97" s="359"/>
      <c r="O97" s="359"/>
      <c r="P97" s="359"/>
      <c r="Q97" s="359"/>
      <c r="R97" s="359"/>
      <c r="S97" s="359"/>
      <c r="T97" s="359"/>
      <c r="U97" s="359"/>
      <c r="V97" s="359"/>
      <c r="W97" s="359"/>
      <c r="X97" s="359"/>
      <c r="Y97" s="359"/>
      <c r="Z97" s="359"/>
      <c r="AA97" s="359"/>
      <c r="AB97" s="359"/>
      <c r="AC97" s="359"/>
      <c r="AD97" s="359"/>
      <c r="AE97" s="359"/>
      <c r="AF97" s="359"/>
      <c r="AG97" s="359"/>
      <c r="AH97" s="359"/>
      <c r="AI97" s="359"/>
      <c r="AJ97" s="359"/>
      <c r="AK97" s="359"/>
      <c r="AL97" s="359"/>
      <c r="AM97" s="359"/>
      <c r="AN97" s="359"/>
      <c r="AO97" s="359"/>
      <c r="AP97" s="359"/>
      <c r="AQ97" s="359"/>
      <c r="AR97" s="359"/>
      <c r="AS97" s="359"/>
      <c r="AT97" s="359"/>
      <c r="AU97" s="359"/>
      <c r="AV97" s="359"/>
      <c r="AW97" s="359"/>
      <c r="AX97" s="359"/>
      <c r="AY97" s="359"/>
    </row>
    <row r="98" spans="2:51" x14ac:dyDescent="0.3">
      <c r="B98" s="388"/>
      <c r="C98" s="388"/>
      <c r="D98" s="359"/>
      <c r="E98" s="359"/>
      <c r="F98" s="359"/>
      <c r="H98" s="359"/>
      <c r="I98" s="359"/>
      <c r="J98" s="359"/>
      <c r="K98" s="359"/>
      <c r="L98" s="359"/>
      <c r="M98" s="359"/>
      <c r="N98" s="359"/>
      <c r="O98" s="359"/>
      <c r="P98" s="359"/>
      <c r="Q98" s="359"/>
      <c r="R98" s="359"/>
      <c r="S98" s="359"/>
      <c r="T98" s="359"/>
      <c r="U98" s="359"/>
      <c r="V98" s="359"/>
      <c r="W98" s="359"/>
      <c r="X98" s="359"/>
      <c r="Y98" s="359"/>
      <c r="Z98" s="359"/>
      <c r="AA98" s="359"/>
      <c r="AB98" s="359"/>
      <c r="AC98" s="359"/>
      <c r="AD98" s="359"/>
      <c r="AE98" s="359"/>
      <c r="AF98" s="359"/>
      <c r="AG98" s="359"/>
      <c r="AH98" s="359"/>
      <c r="AI98" s="359"/>
      <c r="AJ98" s="359"/>
      <c r="AK98" s="359"/>
      <c r="AL98" s="359"/>
      <c r="AM98" s="359"/>
      <c r="AN98" s="359"/>
      <c r="AO98" s="359"/>
      <c r="AP98" s="359"/>
      <c r="AQ98" s="359"/>
      <c r="AR98" s="359"/>
      <c r="AS98" s="359"/>
      <c r="AT98" s="359"/>
      <c r="AU98" s="359"/>
      <c r="AV98" s="359"/>
      <c r="AW98" s="359"/>
      <c r="AX98" s="359"/>
      <c r="AY98" s="359"/>
    </row>
    <row r="99" spans="2:51" x14ac:dyDescent="0.3">
      <c r="B99" s="388"/>
      <c r="C99" s="388"/>
      <c r="D99" s="359"/>
      <c r="E99" s="359"/>
      <c r="F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59"/>
      <c r="AC99" s="359"/>
      <c r="AD99" s="359"/>
      <c r="AE99" s="359"/>
      <c r="AF99" s="359"/>
      <c r="AG99" s="359"/>
      <c r="AH99" s="359"/>
      <c r="AI99" s="359"/>
      <c r="AJ99" s="359"/>
      <c r="AK99" s="359"/>
      <c r="AL99" s="359"/>
      <c r="AM99" s="359"/>
      <c r="AN99" s="359"/>
      <c r="AO99" s="359"/>
      <c r="AP99" s="359"/>
      <c r="AQ99" s="359"/>
      <c r="AR99" s="359"/>
      <c r="AS99" s="359"/>
      <c r="AT99" s="359"/>
      <c r="AU99" s="359"/>
      <c r="AV99" s="359"/>
      <c r="AW99" s="359"/>
      <c r="AX99" s="359"/>
      <c r="AY99" s="359"/>
    </row>
    <row r="100" spans="2:51" x14ac:dyDescent="0.3">
      <c r="B100" s="388"/>
      <c r="C100" s="388"/>
      <c r="D100" s="359"/>
      <c r="E100" s="359"/>
      <c r="F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59"/>
      <c r="AC100" s="359"/>
      <c r="AD100" s="359"/>
      <c r="AE100" s="359"/>
      <c r="AF100" s="359"/>
      <c r="AG100" s="359"/>
      <c r="AH100" s="359"/>
      <c r="AI100" s="359"/>
      <c r="AJ100" s="359"/>
      <c r="AK100" s="359"/>
      <c r="AL100" s="359"/>
      <c r="AM100" s="359"/>
      <c r="AN100" s="359"/>
      <c r="AO100" s="359"/>
      <c r="AP100" s="359"/>
      <c r="AQ100" s="359"/>
      <c r="AR100" s="359"/>
      <c r="AS100" s="359"/>
      <c r="AT100" s="359"/>
      <c r="AU100" s="359"/>
      <c r="AV100" s="359"/>
      <c r="AW100" s="359"/>
      <c r="AX100" s="359"/>
      <c r="AY100" s="359"/>
    </row>
    <row r="101" spans="2:51" x14ac:dyDescent="0.3">
      <c r="B101" s="388"/>
      <c r="C101" s="388"/>
      <c r="D101" s="359"/>
      <c r="E101" s="359"/>
      <c r="F101" s="359"/>
      <c r="H101" s="359"/>
      <c r="I101" s="359"/>
      <c r="J101" s="359"/>
      <c r="K101" s="359"/>
      <c r="L101" s="359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59"/>
      <c r="AG101" s="359"/>
      <c r="AH101" s="359"/>
      <c r="AI101" s="359"/>
      <c r="AJ101" s="359"/>
      <c r="AK101" s="359"/>
      <c r="AL101" s="359"/>
      <c r="AM101" s="359"/>
      <c r="AN101" s="359"/>
      <c r="AO101" s="359"/>
      <c r="AP101" s="359"/>
      <c r="AQ101" s="359"/>
      <c r="AR101" s="359"/>
      <c r="AS101" s="359"/>
      <c r="AT101" s="359"/>
      <c r="AU101" s="359"/>
      <c r="AV101" s="359"/>
      <c r="AW101" s="359"/>
      <c r="AX101" s="359"/>
      <c r="AY101" s="359"/>
    </row>
    <row r="102" spans="2:51" x14ac:dyDescent="0.3">
      <c r="B102" s="388"/>
      <c r="C102" s="388"/>
      <c r="D102" s="359"/>
      <c r="E102" s="359"/>
      <c r="F102" s="359"/>
      <c r="H102" s="359"/>
      <c r="I102" s="359"/>
      <c r="J102" s="359"/>
      <c r="K102" s="359"/>
      <c r="L102" s="359"/>
      <c r="M102" s="359"/>
      <c r="N102" s="359"/>
      <c r="O102" s="359"/>
      <c r="P102" s="359"/>
      <c r="Q102" s="359"/>
      <c r="R102" s="359"/>
      <c r="S102" s="359"/>
      <c r="T102" s="359"/>
      <c r="U102" s="359"/>
      <c r="V102" s="359"/>
      <c r="W102" s="359"/>
      <c r="X102" s="359"/>
      <c r="Y102" s="359"/>
      <c r="Z102" s="359"/>
      <c r="AA102" s="359"/>
      <c r="AB102" s="359"/>
      <c r="AC102" s="359"/>
      <c r="AD102" s="359"/>
      <c r="AE102" s="359"/>
      <c r="AF102" s="359"/>
      <c r="AG102" s="359"/>
      <c r="AH102" s="359"/>
      <c r="AI102" s="359"/>
      <c r="AJ102" s="359"/>
      <c r="AK102" s="359"/>
      <c r="AL102" s="359"/>
      <c r="AM102" s="359"/>
      <c r="AN102" s="359"/>
      <c r="AO102" s="359"/>
      <c r="AP102" s="359"/>
      <c r="AQ102" s="359"/>
      <c r="AR102" s="359"/>
      <c r="AS102" s="359"/>
      <c r="AT102" s="359"/>
      <c r="AU102" s="359"/>
      <c r="AV102" s="359"/>
      <c r="AW102" s="359"/>
      <c r="AX102" s="359"/>
      <c r="AY102" s="359"/>
    </row>
    <row r="103" spans="2:51" x14ac:dyDescent="0.3">
      <c r="B103" s="388"/>
      <c r="C103" s="388"/>
      <c r="D103" s="359"/>
      <c r="E103" s="359"/>
      <c r="F103" s="359"/>
      <c r="H103" s="359"/>
      <c r="I103" s="359"/>
      <c r="J103" s="359"/>
      <c r="K103" s="359"/>
      <c r="L103" s="359"/>
      <c r="M103" s="359"/>
      <c r="N103" s="359"/>
      <c r="O103" s="359"/>
      <c r="P103" s="359"/>
      <c r="Q103" s="359"/>
      <c r="R103" s="359"/>
      <c r="S103" s="359"/>
      <c r="T103" s="359"/>
      <c r="U103" s="359"/>
      <c r="V103" s="359"/>
      <c r="W103" s="359"/>
      <c r="X103" s="359"/>
      <c r="Y103" s="359"/>
      <c r="Z103" s="359"/>
      <c r="AA103" s="359"/>
      <c r="AB103" s="359"/>
      <c r="AC103" s="359"/>
      <c r="AD103" s="359"/>
      <c r="AE103" s="359"/>
      <c r="AF103" s="359"/>
      <c r="AG103" s="359"/>
      <c r="AH103" s="359"/>
      <c r="AI103" s="359"/>
      <c r="AJ103" s="359"/>
      <c r="AK103" s="359"/>
      <c r="AL103" s="359"/>
      <c r="AM103" s="359"/>
      <c r="AN103" s="359"/>
      <c r="AO103" s="359"/>
      <c r="AP103" s="359"/>
      <c r="AQ103" s="359"/>
      <c r="AR103" s="359"/>
      <c r="AS103" s="359"/>
      <c r="AT103" s="359"/>
      <c r="AU103" s="359"/>
      <c r="AV103" s="359"/>
      <c r="AW103" s="359"/>
      <c r="AX103" s="359"/>
      <c r="AY103" s="359"/>
    </row>
    <row r="104" spans="2:51" x14ac:dyDescent="0.3">
      <c r="B104" s="388"/>
      <c r="C104" s="388"/>
      <c r="D104" s="359"/>
      <c r="E104" s="359"/>
      <c r="F104" s="359"/>
      <c r="H104" s="359"/>
      <c r="I104" s="359"/>
      <c r="J104" s="359"/>
      <c r="K104" s="359"/>
      <c r="L104" s="359"/>
      <c r="M104" s="359"/>
      <c r="N104" s="359"/>
      <c r="O104" s="359"/>
      <c r="P104" s="359"/>
      <c r="Q104" s="359"/>
      <c r="R104" s="359"/>
      <c r="S104" s="359"/>
      <c r="T104" s="359"/>
      <c r="U104" s="359"/>
      <c r="V104" s="359"/>
      <c r="W104" s="359"/>
      <c r="X104" s="359"/>
      <c r="Y104" s="359"/>
      <c r="Z104" s="359"/>
      <c r="AA104" s="359"/>
      <c r="AB104" s="359"/>
      <c r="AC104" s="359"/>
      <c r="AD104" s="359"/>
      <c r="AE104" s="359"/>
      <c r="AF104" s="359"/>
      <c r="AG104" s="359"/>
      <c r="AH104" s="359"/>
      <c r="AI104" s="359"/>
      <c r="AJ104" s="359"/>
      <c r="AK104" s="359"/>
      <c r="AL104" s="359"/>
      <c r="AM104" s="359"/>
      <c r="AN104" s="359"/>
      <c r="AO104" s="359"/>
      <c r="AP104" s="359"/>
      <c r="AQ104" s="359"/>
      <c r="AR104" s="359"/>
      <c r="AS104" s="359"/>
      <c r="AT104" s="359"/>
      <c r="AU104" s="359"/>
      <c r="AV104" s="359"/>
      <c r="AW104" s="359"/>
      <c r="AX104" s="359"/>
      <c r="AY104" s="359"/>
    </row>
    <row r="105" spans="2:51" x14ac:dyDescent="0.3">
      <c r="B105" s="388"/>
      <c r="C105" s="388"/>
      <c r="D105" s="359"/>
      <c r="E105" s="359"/>
      <c r="F105" s="359"/>
      <c r="H105" s="359"/>
      <c r="I105" s="359"/>
      <c r="J105" s="359"/>
      <c r="K105" s="359"/>
      <c r="L105" s="359"/>
      <c r="M105" s="359"/>
      <c r="N105" s="359"/>
      <c r="O105" s="359"/>
      <c r="P105" s="359"/>
      <c r="Q105" s="359"/>
      <c r="R105" s="359"/>
      <c r="S105" s="359"/>
      <c r="T105" s="359"/>
      <c r="U105" s="359"/>
      <c r="V105" s="359"/>
      <c r="W105" s="359"/>
      <c r="X105" s="359"/>
      <c r="Y105" s="359"/>
      <c r="Z105" s="359"/>
      <c r="AA105" s="359"/>
      <c r="AB105" s="359"/>
      <c r="AC105" s="359"/>
      <c r="AD105" s="359"/>
      <c r="AE105" s="359"/>
      <c r="AF105" s="359"/>
      <c r="AG105" s="359"/>
      <c r="AH105" s="359"/>
      <c r="AI105" s="359"/>
      <c r="AJ105" s="359"/>
      <c r="AK105" s="359"/>
      <c r="AL105" s="359"/>
      <c r="AM105" s="359"/>
      <c r="AN105" s="359"/>
      <c r="AO105" s="359"/>
      <c r="AP105" s="359"/>
      <c r="AQ105" s="359"/>
      <c r="AR105" s="359"/>
      <c r="AS105" s="359"/>
      <c r="AT105" s="359"/>
      <c r="AU105" s="359"/>
      <c r="AV105" s="359"/>
      <c r="AW105" s="359"/>
      <c r="AX105" s="359"/>
      <c r="AY105" s="359"/>
    </row>
    <row r="106" spans="2:51" x14ac:dyDescent="0.3">
      <c r="B106" s="388"/>
      <c r="C106" s="388"/>
      <c r="D106" s="359"/>
      <c r="E106" s="359"/>
      <c r="F106" s="359"/>
      <c r="H106" s="359"/>
      <c r="I106" s="359"/>
      <c r="J106" s="359"/>
      <c r="K106" s="359"/>
      <c r="L106" s="359"/>
      <c r="M106" s="359"/>
      <c r="N106" s="359"/>
      <c r="O106" s="359"/>
      <c r="P106" s="359"/>
      <c r="Q106" s="359"/>
      <c r="R106" s="359"/>
      <c r="S106" s="359"/>
      <c r="T106" s="359"/>
      <c r="U106" s="359"/>
      <c r="V106" s="359"/>
      <c r="W106" s="359"/>
      <c r="X106" s="359"/>
      <c r="Y106" s="359"/>
      <c r="Z106" s="359"/>
      <c r="AA106" s="359"/>
      <c r="AB106" s="359"/>
      <c r="AC106" s="359"/>
      <c r="AD106" s="359"/>
      <c r="AE106" s="359"/>
      <c r="AF106" s="359"/>
      <c r="AG106" s="359"/>
      <c r="AH106" s="359"/>
      <c r="AI106" s="359"/>
      <c r="AJ106" s="359"/>
      <c r="AK106" s="359"/>
      <c r="AL106" s="359"/>
      <c r="AM106" s="359"/>
      <c r="AN106" s="359"/>
      <c r="AO106" s="359"/>
      <c r="AP106" s="359"/>
      <c r="AQ106" s="359"/>
      <c r="AR106" s="359"/>
      <c r="AS106" s="359"/>
      <c r="AT106" s="359"/>
      <c r="AU106" s="359"/>
      <c r="AV106" s="359"/>
      <c r="AW106" s="359"/>
      <c r="AX106" s="359"/>
      <c r="AY106" s="359"/>
    </row>
    <row r="107" spans="2:51" x14ac:dyDescent="0.3">
      <c r="B107" s="388"/>
      <c r="C107" s="388"/>
      <c r="D107" s="359"/>
      <c r="E107" s="359"/>
      <c r="F107" s="359"/>
      <c r="H107" s="359"/>
      <c r="I107" s="359"/>
      <c r="J107" s="359"/>
      <c r="K107" s="359"/>
      <c r="L107" s="359"/>
      <c r="M107" s="359"/>
      <c r="N107" s="359"/>
      <c r="O107" s="359"/>
      <c r="P107" s="359"/>
      <c r="Q107" s="359"/>
      <c r="R107" s="359"/>
      <c r="S107" s="359"/>
      <c r="T107" s="359"/>
      <c r="U107" s="359"/>
      <c r="V107" s="359"/>
      <c r="W107" s="359"/>
      <c r="X107" s="359"/>
      <c r="Y107" s="359"/>
      <c r="Z107" s="359"/>
      <c r="AA107" s="359"/>
      <c r="AB107" s="359"/>
      <c r="AC107" s="359"/>
      <c r="AD107" s="359"/>
      <c r="AE107" s="359"/>
      <c r="AF107" s="359"/>
      <c r="AG107" s="359"/>
      <c r="AH107" s="359"/>
      <c r="AI107" s="359"/>
      <c r="AJ107" s="359"/>
      <c r="AK107" s="359"/>
      <c r="AL107" s="359"/>
      <c r="AM107" s="359"/>
      <c r="AN107" s="359"/>
      <c r="AO107" s="359"/>
      <c r="AP107" s="359"/>
      <c r="AQ107" s="359"/>
      <c r="AR107" s="359"/>
      <c r="AS107" s="359"/>
      <c r="AT107" s="359"/>
      <c r="AU107" s="359"/>
      <c r="AV107" s="359"/>
      <c r="AW107" s="359"/>
      <c r="AX107" s="359"/>
      <c r="AY107" s="359"/>
    </row>
    <row r="108" spans="2:51" x14ac:dyDescent="0.3">
      <c r="B108" s="388"/>
      <c r="C108" s="388"/>
      <c r="D108" s="359"/>
      <c r="E108" s="359"/>
      <c r="F108" s="359"/>
      <c r="H108" s="359"/>
      <c r="I108" s="359"/>
      <c r="J108" s="359"/>
      <c r="K108" s="359"/>
      <c r="L108" s="359"/>
      <c r="M108" s="359"/>
      <c r="N108" s="359"/>
      <c r="O108" s="359"/>
      <c r="P108" s="359"/>
      <c r="Q108" s="359"/>
      <c r="R108" s="359"/>
      <c r="S108" s="359"/>
      <c r="T108" s="359"/>
      <c r="U108" s="359"/>
      <c r="V108" s="359"/>
      <c r="W108" s="359"/>
      <c r="X108" s="359"/>
      <c r="Y108" s="359"/>
      <c r="Z108" s="359"/>
      <c r="AA108" s="359"/>
      <c r="AB108" s="359"/>
      <c r="AC108" s="359"/>
      <c r="AD108" s="359"/>
      <c r="AE108" s="359"/>
      <c r="AF108" s="359"/>
      <c r="AG108" s="359"/>
      <c r="AH108" s="359"/>
      <c r="AI108" s="359"/>
      <c r="AJ108" s="359"/>
      <c r="AK108" s="359"/>
      <c r="AL108" s="359"/>
      <c r="AM108" s="359"/>
      <c r="AN108" s="359"/>
      <c r="AO108" s="359"/>
      <c r="AP108" s="359"/>
      <c r="AQ108" s="359"/>
      <c r="AR108" s="359"/>
      <c r="AS108" s="359"/>
      <c r="AT108" s="359"/>
      <c r="AU108" s="359"/>
      <c r="AV108" s="359"/>
      <c r="AW108" s="359"/>
      <c r="AX108" s="359"/>
      <c r="AY108" s="359"/>
    </row>
    <row r="109" spans="2:51" x14ac:dyDescent="0.3">
      <c r="B109" s="388"/>
      <c r="C109" s="388"/>
      <c r="D109" s="359"/>
      <c r="E109" s="359"/>
      <c r="F109" s="359"/>
      <c r="H109" s="359"/>
      <c r="I109" s="359"/>
      <c r="J109" s="359"/>
      <c r="K109" s="359"/>
      <c r="L109" s="359"/>
      <c r="M109" s="359"/>
      <c r="N109" s="359"/>
      <c r="O109" s="359"/>
      <c r="P109" s="359"/>
      <c r="Q109" s="359"/>
      <c r="R109" s="359"/>
      <c r="S109" s="359"/>
      <c r="T109" s="359"/>
      <c r="U109" s="359"/>
      <c r="V109" s="359"/>
      <c r="W109" s="359"/>
      <c r="X109" s="359"/>
      <c r="Y109" s="359"/>
      <c r="Z109" s="359"/>
      <c r="AA109" s="359"/>
      <c r="AB109" s="359"/>
      <c r="AC109" s="359"/>
      <c r="AD109" s="359"/>
      <c r="AE109" s="359"/>
      <c r="AF109" s="359"/>
      <c r="AG109" s="359"/>
      <c r="AH109" s="359"/>
      <c r="AI109" s="359"/>
      <c r="AJ109" s="359"/>
      <c r="AK109" s="359"/>
      <c r="AL109" s="359"/>
      <c r="AM109" s="359"/>
      <c r="AN109" s="359"/>
      <c r="AO109" s="359"/>
      <c r="AP109" s="359"/>
      <c r="AQ109" s="359"/>
      <c r="AR109" s="359"/>
      <c r="AS109" s="359"/>
      <c r="AT109" s="359"/>
      <c r="AU109" s="359"/>
      <c r="AV109" s="359"/>
      <c r="AW109" s="359"/>
      <c r="AX109" s="359"/>
      <c r="AY109" s="359"/>
    </row>
    <row r="110" spans="2:51" x14ac:dyDescent="0.3">
      <c r="D110" s="359"/>
      <c r="E110" s="359"/>
      <c r="F110" s="359"/>
      <c r="H110" s="359"/>
      <c r="I110" s="359"/>
      <c r="J110" s="359"/>
      <c r="K110" s="359"/>
      <c r="L110" s="359"/>
      <c r="M110" s="359"/>
      <c r="N110" s="359"/>
      <c r="O110" s="359"/>
      <c r="P110" s="359"/>
      <c r="Q110" s="359"/>
      <c r="R110" s="359"/>
      <c r="S110" s="359"/>
      <c r="T110" s="359"/>
      <c r="U110" s="359"/>
      <c r="V110" s="359"/>
      <c r="W110" s="359"/>
      <c r="X110" s="359"/>
      <c r="Y110" s="359"/>
      <c r="Z110" s="359"/>
      <c r="AA110" s="359"/>
      <c r="AB110" s="359"/>
      <c r="AC110" s="359"/>
      <c r="AD110" s="359"/>
      <c r="AE110" s="359"/>
      <c r="AF110" s="359"/>
      <c r="AG110" s="359"/>
      <c r="AH110" s="359"/>
      <c r="AI110" s="359"/>
      <c r="AJ110" s="359"/>
      <c r="AK110" s="359"/>
      <c r="AL110" s="359"/>
      <c r="AM110" s="359"/>
      <c r="AN110" s="359"/>
      <c r="AO110" s="359"/>
      <c r="AP110" s="359"/>
      <c r="AQ110" s="359"/>
      <c r="AR110" s="359"/>
      <c r="AS110" s="359"/>
      <c r="AT110" s="359"/>
      <c r="AU110" s="359"/>
      <c r="AV110" s="359"/>
      <c r="AW110" s="359"/>
      <c r="AX110" s="359"/>
      <c r="AY110" s="359"/>
    </row>
    <row r="111" spans="2:51" x14ac:dyDescent="0.3">
      <c r="D111" s="359"/>
      <c r="E111" s="359"/>
      <c r="F111" s="359"/>
      <c r="H111" s="359"/>
      <c r="I111" s="359"/>
      <c r="J111" s="359"/>
      <c r="K111" s="359"/>
      <c r="L111" s="359"/>
      <c r="M111" s="359"/>
      <c r="N111" s="359"/>
      <c r="O111" s="359"/>
      <c r="P111" s="359"/>
      <c r="Q111" s="359"/>
      <c r="R111" s="359"/>
      <c r="S111" s="359"/>
      <c r="T111" s="359"/>
      <c r="U111" s="359"/>
      <c r="V111" s="359"/>
      <c r="W111" s="359"/>
      <c r="X111" s="359"/>
      <c r="Y111" s="359"/>
      <c r="Z111" s="359"/>
      <c r="AA111" s="359"/>
      <c r="AB111" s="359"/>
      <c r="AC111" s="359"/>
      <c r="AD111" s="359"/>
      <c r="AE111" s="359"/>
      <c r="AF111" s="359"/>
      <c r="AG111" s="359"/>
      <c r="AH111" s="359"/>
      <c r="AI111" s="359"/>
      <c r="AJ111" s="359"/>
      <c r="AK111" s="359"/>
      <c r="AL111" s="359"/>
      <c r="AM111" s="359"/>
      <c r="AN111" s="359"/>
      <c r="AO111" s="359"/>
      <c r="AP111" s="359"/>
      <c r="AQ111" s="359"/>
      <c r="AR111" s="359"/>
      <c r="AS111" s="359"/>
      <c r="AT111" s="359"/>
      <c r="AU111" s="359"/>
      <c r="AV111" s="359"/>
      <c r="AW111" s="359"/>
      <c r="AX111" s="359"/>
      <c r="AY111" s="359"/>
    </row>
    <row r="112" spans="2:51" x14ac:dyDescent="0.3">
      <c r="D112" s="359"/>
      <c r="E112" s="359"/>
      <c r="F112" s="359"/>
      <c r="H112" s="359"/>
      <c r="I112" s="359"/>
      <c r="J112" s="359"/>
      <c r="K112" s="359"/>
      <c r="L112" s="359"/>
      <c r="M112" s="359"/>
      <c r="N112" s="359"/>
      <c r="O112" s="359"/>
      <c r="P112" s="359"/>
      <c r="Q112" s="359"/>
      <c r="R112" s="359"/>
      <c r="S112" s="359"/>
      <c r="T112" s="359"/>
      <c r="U112" s="359"/>
      <c r="V112" s="359"/>
      <c r="W112" s="359"/>
      <c r="X112" s="359"/>
      <c r="Y112" s="359"/>
      <c r="Z112" s="359"/>
      <c r="AA112" s="359"/>
      <c r="AB112" s="359"/>
      <c r="AC112" s="359"/>
      <c r="AD112" s="359"/>
      <c r="AE112" s="359"/>
      <c r="AF112" s="359"/>
      <c r="AG112" s="359"/>
      <c r="AH112" s="359"/>
      <c r="AI112" s="359"/>
      <c r="AJ112" s="359"/>
      <c r="AK112" s="359"/>
      <c r="AL112" s="359"/>
      <c r="AM112" s="359"/>
      <c r="AN112" s="359"/>
      <c r="AO112" s="359"/>
      <c r="AP112" s="359"/>
      <c r="AQ112" s="359"/>
      <c r="AR112" s="359"/>
      <c r="AS112" s="359"/>
      <c r="AT112" s="359"/>
      <c r="AU112" s="359"/>
      <c r="AV112" s="359"/>
      <c r="AW112" s="359"/>
      <c r="AX112" s="359"/>
      <c r="AY112" s="359"/>
    </row>
    <row r="113" spans="4:51" x14ac:dyDescent="0.3">
      <c r="D113" s="359"/>
      <c r="E113" s="359"/>
      <c r="F113" s="359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9"/>
      <c r="U113" s="359"/>
      <c r="V113" s="359"/>
      <c r="W113" s="359"/>
      <c r="X113" s="359"/>
      <c r="Y113" s="359"/>
      <c r="Z113" s="359"/>
      <c r="AA113" s="359"/>
      <c r="AB113" s="359"/>
      <c r="AC113" s="359"/>
      <c r="AD113" s="359"/>
      <c r="AE113" s="359"/>
      <c r="AF113" s="359"/>
      <c r="AG113" s="359"/>
      <c r="AH113" s="359"/>
      <c r="AI113" s="359"/>
      <c r="AJ113" s="359"/>
      <c r="AK113" s="359"/>
      <c r="AL113" s="359"/>
      <c r="AM113" s="359"/>
      <c r="AN113" s="359"/>
      <c r="AO113" s="359"/>
      <c r="AP113" s="359"/>
      <c r="AQ113" s="359"/>
      <c r="AR113" s="359"/>
      <c r="AS113" s="359"/>
      <c r="AT113" s="359"/>
      <c r="AU113" s="359"/>
      <c r="AV113" s="359"/>
      <c r="AW113" s="359"/>
      <c r="AX113" s="359"/>
      <c r="AY113" s="359"/>
    </row>
    <row r="114" spans="4:51" x14ac:dyDescent="0.3">
      <c r="D114" s="359"/>
      <c r="E114" s="359"/>
      <c r="F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59"/>
      <c r="AC114" s="359"/>
      <c r="AD114" s="359"/>
      <c r="AE114" s="359"/>
      <c r="AF114" s="359"/>
      <c r="AG114" s="359"/>
      <c r="AH114" s="359"/>
      <c r="AI114" s="359"/>
      <c r="AJ114" s="359"/>
      <c r="AK114" s="359"/>
      <c r="AL114" s="359"/>
      <c r="AM114" s="359"/>
      <c r="AN114" s="359"/>
      <c r="AO114" s="359"/>
      <c r="AP114" s="359"/>
      <c r="AQ114" s="359"/>
      <c r="AR114" s="359"/>
      <c r="AS114" s="359"/>
      <c r="AT114" s="359"/>
      <c r="AU114" s="359"/>
      <c r="AV114" s="359"/>
      <c r="AW114" s="359"/>
      <c r="AX114" s="359"/>
      <c r="AY114" s="359"/>
    </row>
    <row r="115" spans="4:51" x14ac:dyDescent="0.3">
      <c r="D115" s="359"/>
      <c r="E115" s="359"/>
      <c r="F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  <c r="U115" s="359"/>
      <c r="V115" s="359"/>
      <c r="W115" s="359"/>
      <c r="X115" s="359"/>
      <c r="Y115" s="359"/>
      <c r="Z115" s="359"/>
      <c r="AA115" s="359"/>
      <c r="AB115" s="359"/>
      <c r="AC115" s="359"/>
      <c r="AD115" s="359"/>
      <c r="AE115" s="359"/>
      <c r="AF115" s="359"/>
      <c r="AG115" s="359"/>
      <c r="AH115" s="359"/>
      <c r="AI115" s="359"/>
      <c r="AJ115" s="359"/>
      <c r="AK115" s="359"/>
      <c r="AL115" s="359"/>
      <c r="AM115" s="359"/>
      <c r="AN115" s="359"/>
      <c r="AO115" s="359"/>
      <c r="AP115" s="359"/>
      <c r="AQ115" s="359"/>
      <c r="AR115" s="359"/>
      <c r="AS115" s="359"/>
      <c r="AT115" s="359"/>
      <c r="AU115" s="359"/>
      <c r="AV115" s="359"/>
      <c r="AW115" s="359"/>
      <c r="AX115" s="359"/>
      <c r="AY115" s="359"/>
    </row>
    <row r="116" spans="4:51" x14ac:dyDescent="0.3">
      <c r="D116" s="359"/>
      <c r="E116" s="359"/>
      <c r="F116" s="359"/>
      <c r="H116" s="359"/>
      <c r="I116" s="359"/>
      <c r="J116" s="359"/>
      <c r="K116" s="359"/>
      <c r="L116" s="359"/>
      <c r="M116" s="359"/>
      <c r="N116" s="359"/>
      <c r="O116" s="359"/>
      <c r="P116" s="359"/>
      <c r="Q116" s="359"/>
      <c r="R116" s="359"/>
      <c r="S116" s="359"/>
      <c r="T116" s="359"/>
      <c r="U116" s="359"/>
      <c r="V116" s="359"/>
      <c r="W116" s="359"/>
      <c r="X116" s="359"/>
      <c r="Y116" s="359"/>
      <c r="Z116" s="359"/>
      <c r="AA116" s="359"/>
      <c r="AB116" s="359"/>
      <c r="AC116" s="359"/>
      <c r="AD116" s="359"/>
      <c r="AE116" s="359"/>
      <c r="AF116" s="359"/>
      <c r="AG116" s="359"/>
      <c r="AH116" s="359"/>
      <c r="AI116" s="359"/>
      <c r="AJ116" s="359"/>
      <c r="AK116" s="359"/>
      <c r="AL116" s="359"/>
      <c r="AM116" s="359"/>
      <c r="AN116" s="359"/>
      <c r="AO116" s="359"/>
      <c r="AP116" s="359"/>
      <c r="AQ116" s="359"/>
      <c r="AR116" s="359"/>
      <c r="AS116" s="359"/>
      <c r="AT116" s="359"/>
      <c r="AU116" s="359"/>
      <c r="AV116" s="359"/>
      <c r="AW116" s="359"/>
      <c r="AX116" s="359"/>
      <c r="AY116" s="359"/>
    </row>
    <row r="117" spans="4:51" x14ac:dyDescent="0.3">
      <c r="D117" s="359"/>
      <c r="E117" s="359"/>
      <c r="F117" s="359"/>
      <c r="H117" s="359"/>
      <c r="I117" s="359"/>
      <c r="J117" s="359"/>
      <c r="K117" s="359"/>
      <c r="L117" s="359"/>
      <c r="M117" s="359"/>
      <c r="N117" s="359"/>
      <c r="O117" s="359"/>
      <c r="P117" s="359"/>
      <c r="Q117" s="359"/>
      <c r="R117" s="35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59"/>
      <c r="AC117" s="359"/>
      <c r="AD117" s="359"/>
      <c r="AE117" s="359"/>
      <c r="AF117" s="359"/>
      <c r="AG117" s="359"/>
      <c r="AH117" s="359"/>
      <c r="AI117" s="359"/>
      <c r="AJ117" s="359"/>
      <c r="AK117" s="359"/>
      <c r="AL117" s="359"/>
      <c r="AM117" s="359"/>
      <c r="AN117" s="359"/>
      <c r="AO117" s="359"/>
      <c r="AP117" s="359"/>
      <c r="AQ117" s="359"/>
      <c r="AR117" s="359"/>
      <c r="AS117" s="359"/>
      <c r="AT117" s="359"/>
      <c r="AU117" s="359"/>
      <c r="AV117" s="359"/>
      <c r="AW117" s="359"/>
      <c r="AX117" s="359"/>
      <c r="AY117" s="359"/>
    </row>
    <row r="118" spans="4:51" x14ac:dyDescent="0.3">
      <c r="D118" s="359"/>
      <c r="E118" s="359"/>
      <c r="F118" s="359"/>
      <c r="H118" s="359"/>
      <c r="I118" s="359"/>
      <c r="J118" s="359"/>
      <c r="K118" s="359"/>
      <c r="L118" s="359"/>
      <c r="M118" s="359"/>
      <c r="N118" s="359"/>
      <c r="O118" s="359"/>
      <c r="P118" s="359"/>
      <c r="Q118" s="359"/>
      <c r="R118" s="359"/>
      <c r="S118" s="359"/>
      <c r="T118" s="359"/>
      <c r="U118" s="359"/>
      <c r="V118" s="359"/>
      <c r="W118" s="359"/>
      <c r="X118" s="359"/>
      <c r="Y118" s="359"/>
      <c r="Z118" s="359"/>
      <c r="AA118" s="359"/>
      <c r="AB118" s="359"/>
      <c r="AC118" s="359"/>
      <c r="AD118" s="359"/>
      <c r="AE118" s="359"/>
      <c r="AF118" s="359"/>
      <c r="AG118" s="359"/>
      <c r="AH118" s="359"/>
      <c r="AI118" s="359"/>
      <c r="AJ118" s="359"/>
      <c r="AK118" s="359"/>
      <c r="AL118" s="359"/>
      <c r="AM118" s="359"/>
      <c r="AN118" s="359"/>
      <c r="AO118" s="359"/>
      <c r="AP118" s="359"/>
      <c r="AQ118" s="359"/>
      <c r="AR118" s="359"/>
      <c r="AS118" s="359"/>
      <c r="AT118" s="359"/>
      <c r="AU118" s="359"/>
      <c r="AV118" s="359"/>
      <c r="AW118" s="359"/>
      <c r="AX118" s="359"/>
      <c r="AY118" s="359"/>
    </row>
    <row r="119" spans="4:51" x14ac:dyDescent="0.3">
      <c r="D119" s="359"/>
      <c r="E119" s="359"/>
      <c r="F119" s="359"/>
      <c r="H119" s="359"/>
      <c r="I119" s="359"/>
      <c r="J119" s="359"/>
      <c r="K119" s="359"/>
      <c r="L119" s="359"/>
      <c r="M119" s="359"/>
      <c r="N119" s="359"/>
      <c r="O119" s="359"/>
      <c r="P119" s="359"/>
      <c r="Q119" s="359"/>
      <c r="R119" s="359"/>
      <c r="S119" s="359"/>
      <c r="T119" s="359"/>
      <c r="U119" s="359"/>
      <c r="V119" s="359"/>
      <c r="W119" s="359"/>
      <c r="X119" s="359"/>
      <c r="Y119" s="359"/>
      <c r="Z119" s="359"/>
      <c r="AA119" s="359"/>
      <c r="AB119" s="359"/>
      <c r="AC119" s="359"/>
      <c r="AD119" s="359"/>
      <c r="AE119" s="359"/>
      <c r="AF119" s="359"/>
      <c r="AG119" s="359"/>
      <c r="AH119" s="359"/>
      <c r="AI119" s="359"/>
      <c r="AJ119" s="359"/>
      <c r="AK119" s="359"/>
      <c r="AL119" s="359"/>
      <c r="AM119" s="359"/>
      <c r="AN119" s="359"/>
      <c r="AO119" s="359"/>
      <c r="AP119" s="359"/>
      <c r="AQ119" s="359"/>
      <c r="AR119" s="359"/>
      <c r="AS119" s="359"/>
      <c r="AT119" s="359"/>
      <c r="AU119" s="359"/>
      <c r="AV119" s="359"/>
      <c r="AW119" s="359"/>
      <c r="AX119" s="359"/>
      <c r="AY119" s="359"/>
    </row>
    <row r="120" spans="4:51" x14ac:dyDescent="0.3">
      <c r="D120" s="359"/>
      <c r="E120" s="359"/>
      <c r="F120" s="359"/>
      <c r="H120" s="359"/>
      <c r="I120" s="359"/>
      <c r="J120" s="359"/>
      <c r="K120" s="359"/>
      <c r="L120" s="359"/>
      <c r="M120" s="359"/>
      <c r="N120" s="359"/>
      <c r="O120" s="359"/>
      <c r="P120" s="359"/>
      <c r="Q120" s="359"/>
      <c r="R120" s="359"/>
      <c r="S120" s="359"/>
      <c r="T120" s="359"/>
      <c r="U120" s="359"/>
      <c r="V120" s="359"/>
      <c r="W120" s="359"/>
      <c r="X120" s="359"/>
      <c r="Y120" s="359"/>
      <c r="Z120" s="359"/>
      <c r="AA120" s="359"/>
      <c r="AB120" s="359"/>
      <c r="AC120" s="359"/>
      <c r="AD120" s="359"/>
      <c r="AE120" s="359"/>
      <c r="AF120" s="359"/>
      <c r="AG120" s="359"/>
      <c r="AH120" s="359"/>
      <c r="AI120" s="359"/>
      <c r="AJ120" s="359"/>
      <c r="AK120" s="359"/>
      <c r="AL120" s="359"/>
      <c r="AM120" s="359"/>
      <c r="AN120" s="359"/>
      <c r="AO120" s="359"/>
      <c r="AP120" s="359"/>
      <c r="AQ120" s="359"/>
      <c r="AR120" s="359"/>
      <c r="AS120" s="359"/>
      <c r="AT120" s="359"/>
      <c r="AU120" s="359"/>
      <c r="AV120" s="359"/>
      <c r="AW120" s="359"/>
      <c r="AX120" s="359"/>
      <c r="AY120" s="359"/>
    </row>
    <row r="121" spans="4:51" x14ac:dyDescent="0.3">
      <c r="D121" s="359"/>
      <c r="E121" s="359"/>
      <c r="F121" s="359"/>
      <c r="H121" s="359"/>
      <c r="I121" s="359"/>
      <c r="J121" s="359"/>
      <c r="K121" s="359"/>
      <c r="L121" s="359"/>
      <c r="M121" s="359"/>
      <c r="N121" s="359"/>
      <c r="O121" s="359"/>
      <c r="P121" s="359"/>
      <c r="Q121" s="359"/>
      <c r="R121" s="359"/>
      <c r="S121" s="359"/>
      <c r="T121" s="359"/>
      <c r="U121" s="359"/>
      <c r="V121" s="359"/>
      <c r="W121" s="359"/>
      <c r="X121" s="359"/>
      <c r="Y121" s="359"/>
      <c r="Z121" s="359"/>
      <c r="AA121" s="359"/>
      <c r="AB121" s="359"/>
      <c r="AC121" s="359"/>
      <c r="AD121" s="359"/>
      <c r="AE121" s="359"/>
      <c r="AF121" s="359"/>
      <c r="AG121" s="359"/>
      <c r="AH121" s="359"/>
      <c r="AI121" s="359"/>
      <c r="AJ121" s="359"/>
      <c r="AK121" s="359"/>
      <c r="AL121" s="359"/>
      <c r="AM121" s="359"/>
      <c r="AN121" s="359"/>
      <c r="AO121" s="359"/>
      <c r="AP121" s="359"/>
      <c r="AQ121" s="359"/>
      <c r="AR121" s="359"/>
      <c r="AS121" s="359"/>
      <c r="AT121" s="359"/>
      <c r="AU121" s="359"/>
      <c r="AV121" s="359"/>
      <c r="AW121" s="359"/>
      <c r="AX121" s="359"/>
      <c r="AY121" s="359"/>
    </row>
    <row r="122" spans="4:51" x14ac:dyDescent="0.3">
      <c r="D122" s="359"/>
      <c r="E122" s="359"/>
      <c r="F122" s="359"/>
      <c r="H122" s="359"/>
      <c r="I122" s="359"/>
      <c r="J122" s="359"/>
      <c r="K122" s="359"/>
      <c r="L122" s="359"/>
      <c r="M122" s="359"/>
      <c r="N122" s="359"/>
      <c r="O122" s="359"/>
      <c r="P122" s="359"/>
      <c r="Q122" s="359"/>
      <c r="R122" s="359"/>
      <c r="S122" s="359"/>
      <c r="T122" s="359"/>
      <c r="U122" s="359"/>
      <c r="V122" s="359"/>
      <c r="W122" s="359"/>
      <c r="X122" s="359"/>
      <c r="Y122" s="359"/>
      <c r="Z122" s="359"/>
      <c r="AA122" s="359"/>
      <c r="AB122" s="359"/>
      <c r="AC122" s="359"/>
      <c r="AD122" s="359"/>
      <c r="AE122" s="359"/>
      <c r="AF122" s="359"/>
      <c r="AG122" s="359"/>
      <c r="AH122" s="359"/>
      <c r="AI122" s="359"/>
      <c r="AJ122" s="359"/>
      <c r="AK122" s="359"/>
      <c r="AL122" s="359"/>
      <c r="AM122" s="359"/>
      <c r="AN122" s="359"/>
      <c r="AO122" s="359"/>
      <c r="AP122" s="359"/>
      <c r="AQ122" s="359"/>
      <c r="AR122" s="359"/>
      <c r="AS122" s="359"/>
      <c r="AT122" s="359"/>
      <c r="AU122" s="359"/>
      <c r="AV122" s="359"/>
      <c r="AW122" s="359"/>
      <c r="AX122" s="359"/>
      <c r="AY122" s="359"/>
    </row>
    <row r="123" spans="4:51" x14ac:dyDescent="0.3">
      <c r="D123" s="359"/>
      <c r="E123" s="359"/>
      <c r="F123" s="359"/>
      <c r="H123" s="359"/>
      <c r="I123" s="359"/>
      <c r="J123" s="359"/>
      <c r="K123" s="359"/>
      <c r="L123" s="359"/>
      <c r="M123" s="359"/>
      <c r="N123" s="359"/>
      <c r="O123" s="359"/>
      <c r="P123" s="359"/>
      <c r="Q123" s="359"/>
      <c r="R123" s="359"/>
      <c r="S123" s="359"/>
      <c r="T123" s="359"/>
      <c r="U123" s="359"/>
      <c r="V123" s="359"/>
      <c r="W123" s="359"/>
      <c r="X123" s="359"/>
      <c r="Y123" s="359"/>
      <c r="Z123" s="359"/>
      <c r="AA123" s="359"/>
      <c r="AB123" s="359"/>
      <c r="AC123" s="359"/>
      <c r="AD123" s="359"/>
      <c r="AE123" s="359"/>
      <c r="AF123" s="359"/>
      <c r="AG123" s="359"/>
      <c r="AH123" s="359"/>
      <c r="AI123" s="359"/>
      <c r="AJ123" s="359"/>
      <c r="AK123" s="359"/>
      <c r="AL123" s="359"/>
      <c r="AM123" s="359"/>
      <c r="AN123" s="359"/>
      <c r="AO123" s="359"/>
      <c r="AP123" s="359"/>
      <c r="AQ123" s="359"/>
      <c r="AR123" s="359"/>
      <c r="AS123" s="359"/>
      <c r="AT123" s="359"/>
      <c r="AU123" s="359"/>
      <c r="AV123" s="359"/>
      <c r="AW123" s="359"/>
      <c r="AX123" s="359"/>
      <c r="AY123" s="359"/>
    </row>
    <row r="124" spans="4:51" x14ac:dyDescent="0.3">
      <c r="D124" s="359"/>
      <c r="E124" s="359"/>
      <c r="F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59"/>
      <c r="V124" s="359"/>
      <c r="W124" s="359"/>
      <c r="X124" s="359"/>
      <c r="Y124" s="359"/>
      <c r="Z124" s="359"/>
      <c r="AA124" s="359"/>
      <c r="AB124" s="359"/>
      <c r="AC124" s="359"/>
      <c r="AD124" s="359"/>
      <c r="AE124" s="359"/>
      <c r="AF124" s="359"/>
      <c r="AG124" s="359"/>
      <c r="AH124" s="359"/>
      <c r="AI124" s="359"/>
      <c r="AJ124" s="359"/>
      <c r="AK124" s="359"/>
      <c r="AL124" s="359"/>
      <c r="AM124" s="359"/>
      <c r="AN124" s="359"/>
      <c r="AO124" s="359"/>
      <c r="AP124" s="359"/>
      <c r="AQ124" s="359"/>
      <c r="AR124" s="359"/>
      <c r="AS124" s="359"/>
      <c r="AT124" s="359"/>
      <c r="AU124" s="359"/>
      <c r="AV124" s="359"/>
      <c r="AW124" s="359"/>
      <c r="AX124" s="359"/>
      <c r="AY124" s="359"/>
    </row>
    <row r="125" spans="4:51" x14ac:dyDescent="0.3">
      <c r="D125" s="359"/>
      <c r="E125" s="359"/>
      <c r="F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59"/>
      <c r="AC125" s="359"/>
      <c r="AD125" s="359"/>
      <c r="AE125" s="359"/>
      <c r="AF125" s="359"/>
      <c r="AG125" s="359"/>
      <c r="AH125" s="359"/>
      <c r="AI125" s="359"/>
      <c r="AJ125" s="359"/>
      <c r="AK125" s="359"/>
      <c r="AL125" s="359"/>
      <c r="AM125" s="359"/>
      <c r="AN125" s="359"/>
      <c r="AO125" s="359"/>
      <c r="AP125" s="359"/>
      <c r="AQ125" s="359"/>
      <c r="AR125" s="359"/>
      <c r="AS125" s="359"/>
      <c r="AT125" s="359"/>
      <c r="AU125" s="359"/>
      <c r="AV125" s="359"/>
      <c r="AW125" s="359"/>
      <c r="AX125" s="359"/>
      <c r="AY125" s="359"/>
    </row>
    <row r="126" spans="4:51" x14ac:dyDescent="0.3">
      <c r="D126" s="359"/>
      <c r="E126" s="359"/>
      <c r="F126" s="359"/>
      <c r="H126" s="359"/>
      <c r="I126" s="359"/>
      <c r="J126" s="359"/>
      <c r="K126" s="359"/>
      <c r="L126" s="359"/>
      <c r="M126" s="359"/>
      <c r="N126" s="359"/>
      <c r="O126" s="359"/>
      <c r="P126" s="359"/>
      <c r="Q126" s="359"/>
      <c r="R126" s="359"/>
      <c r="S126" s="359"/>
      <c r="T126" s="359"/>
      <c r="U126" s="359"/>
      <c r="V126" s="359"/>
      <c r="W126" s="359"/>
      <c r="X126" s="359"/>
      <c r="Y126" s="359"/>
      <c r="Z126" s="359"/>
      <c r="AA126" s="359"/>
      <c r="AB126" s="359"/>
      <c r="AC126" s="359"/>
      <c r="AD126" s="359"/>
      <c r="AE126" s="359"/>
      <c r="AF126" s="359"/>
      <c r="AG126" s="359"/>
      <c r="AH126" s="359"/>
      <c r="AI126" s="359"/>
      <c r="AJ126" s="359"/>
      <c r="AK126" s="359"/>
      <c r="AL126" s="359"/>
      <c r="AM126" s="359"/>
      <c r="AN126" s="359"/>
      <c r="AO126" s="359"/>
      <c r="AP126" s="359"/>
      <c r="AQ126" s="359"/>
      <c r="AR126" s="359"/>
      <c r="AS126" s="359"/>
      <c r="AT126" s="359"/>
      <c r="AU126" s="359"/>
      <c r="AV126" s="359"/>
      <c r="AW126" s="359"/>
      <c r="AX126" s="359"/>
      <c r="AY126" s="359"/>
    </row>
    <row r="127" spans="4:51" x14ac:dyDescent="0.3">
      <c r="D127" s="359"/>
      <c r="E127" s="359"/>
      <c r="F127" s="359"/>
      <c r="H127" s="359"/>
      <c r="I127" s="359"/>
      <c r="J127" s="359"/>
      <c r="K127" s="359"/>
      <c r="L127" s="359"/>
      <c r="M127" s="359"/>
      <c r="N127" s="359"/>
      <c r="O127" s="359"/>
      <c r="P127" s="359"/>
      <c r="Q127" s="359"/>
      <c r="R127" s="359"/>
      <c r="S127" s="359"/>
      <c r="T127" s="359"/>
      <c r="U127" s="359"/>
      <c r="V127" s="359"/>
      <c r="W127" s="359"/>
      <c r="X127" s="359"/>
      <c r="Y127" s="359"/>
      <c r="Z127" s="359"/>
      <c r="AA127" s="359"/>
      <c r="AB127" s="359"/>
      <c r="AC127" s="359"/>
      <c r="AD127" s="359"/>
      <c r="AE127" s="359"/>
      <c r="AF127" s="359"/>
      <c r="AG127" s="359"/>
      <c r="AH127" s="359"/>
      <c r="AI127" s="359"/>
      <c r="AJ127" s="359"/>
      <c r="AK127" s="359"/>
      <c r="AL127" s="359"/>
      <c r="AM127" s="359"/>
      <c r="AN127" s="359"/>
      <c r="AO127" s="359"/>
      <c r="AP127" s="359"/>
      <c r="AQ127" s="359"/>
      <c r="AR127" s="359"/>
      <c r="AS127" s="359"/>
      <c r="AT127" s="359"/>
      <c r="AU127" s="359"/>
      <c r="AV127" s="359"/>
      <c r="AW127" s="359"/>
      <c r="AX127" s="359"/>
      <c r="AY127" s="359"/>
    </row>
    <row r="128" spans="4:51" x14ac:dyDescent="0.3">
      <c r="D128" s="359"/>
      <c r="E128" s="359"/>
      <c r="F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59"/>
      <c r="V128" s="359"/>
      <c r="W128" s="359"/>
      <c r="X128" s="359"/>
      <c r="Y128" s="359"/>
      <c r="Z128" s="359"/>
      <c r="AA128" s="359"/>
      <c r="AB128" s="359"/>
      <c r="AC128" s="359"/>
      <c r="AD128" s="359"/>
      <c r="AE128" s="359"/>
      <c r="AF128" s="359"/>
      <c r="AG128" s="359"/>
      <c r="AH128" s="359"/>
      <c r="AI128" s="359"/>
      <c r="AJ128" s="359"/>
      <c r="AK128" s="359"/>
      <c r="AL128" s="359"/>
      <c r="AM128" s="359"/>
      <c r="AN128" s="359"/>
      <c r="AO128" s="359"/>
      <c r="AP128" s="359"/>
      <c r="AQ128" s="359"/>
      <c r="AR128" s="359"/>
      <c r="AS128" s="359"/>
      <c r="AT128" s="359"/>
      <c r="AU128" s="359"/>
      <c r="AV128" s="359"/>
      <c r="AW128" s="359"/>
      <c r="AX128" s="359"/>
      <c r="AY128" s="359"/>
    </row>
    <row r="129" spans="4:51" x14ac:dyDescent="0.3">
      <c r="D129" s="359"/>
      <c r="E129" s="359"/>
      <c r="F129" s="359"/>
      <c r="H129" s="359"/>
      <c r="I129" s="359"/>
      <c r="J129" s="359"/>
      <c r="K129" s="359"/>
      <c r="L129" s="359"/>
      <c r="M129" s="359"/>
      <c r="N129" s="359"/>
      <c r="O129" s="359"/>
      <c r="P129" s="359"/>
      <c r="Q129" s="359"/>
      <c r="R129" s="359"/>
      <c r="S129" s="359"/>
      <c r="T129" s="359"/>
      <c r="U129" s="359"/>
      <c r="V129" s="359"/>
      <c r="W129" s="359"/>
      <c r="X129" s="359"/>
      <c r="Y129" s="359"/>
      <c r="Z129" s="359"/>
      <c r="AA129" s="359"/>
      <c r="AB129" s="359"/>
      <c r="AC129" s="359"/>
      <c r="AD129" s="359"/>
      <c r="AE129" s="359"/>
      <c r="AF129" s="359"/>
      <c r="AG129" s="359"/>
      <c r="AH129" s="359"/>
      <c r="AI129" s="359"/>
      <c r="AJ129" s="359"/>
      <c r="AK129" s="359"/>
      <c r="AL129" s="359"/>
      <c r="AM129" s="359"/>
      <c r="AN129" s="359"/>
      <c r="AO129" s="359"/>
      <c r="AP129" s="359"/>
      <c r="AQ129" s="359"/>
      <c r="AR129" s="359"/>
      <c r="AS129" s="359"/>
      <c r="AT129" s="359"/>
      <c r="AU129" s="359"/>
      <c r="AV129" s="359"/>
      <c r="AW129" s="359"/>
      <c r="AX129" s="359"/>
      <c r="AY129" s="359"/>
    </row>
    <row r="130" spans="4:51" x14ac:dyDescent="0.3">
      <c r="D130" s="359"/>
      <c r="E130" s="359"/>
      <c r="F130" s="359"/>
      <c r="H130" s="359"/>
      <c r="I130" s="359"/>
      <c r="J130" s="359"/>
      <c r="K130" s="359"/>
      <c r="L130" s="359"/>
      <c r="M130" s="359"/>
      <c r="N130" s="359"/>
      <c r="O130" s="359"/>
      <c r="P130" s="359"/>
      <c r="Q130" s="359"/>
      <c r="R130" s="359"/>
      <c r="S130" s="359"/>
      <c r="T130" s="359"/>
      <c r="U130" s="359"/>
      <c r="V130" s="359"/>
      <c r="W130" s="359"/>
      <c r="X130" s="359"/>
      <c r="Y130" s="359"/>
      <c r="Z130" s="359"/>
      <c r="AA130" s="359"/>
      <c r="AB130" s="359"/>
      <c r="AC130" s="359"/>
      <c r="AD130" s="359"/>
      <c r="AE130" s="359"/>
      <c r="AF130" s="359"/>
      <c r="AG130" s="359"/>
      <c r="AH130" s="359"/>
      <c r="AI130" s="359"/>
      <c r="AJ130" s="359"/>
      <c r="AK130" s="359"/>
      <c r="AL130" s="359"/>
      <c r="AM130" s="359"/>
      <c r="AN130" s="359"/>
      <c r="AO130" s="359"/>
      <c r="AP130" s="359"/>
      <c r="AQ130" s="359"/>
      <c r="AR130" s="359"/>
      <c r="AS130" s="359"/>
      <c r="AT130" s="359"/>
      <c r="AU130" s="359"/>
      <c r="AV130" s="359"/>
      <c r="AW130" s="359"/>
      <c r="AX130" s="359"/>
      <c r="AY130" s="359"/>
    </row>
    <row r="131" spans="4:51" x14ac:dyDescent="0.3">
      <c r="D131" s="359"/>
      <c r="E131" s="359"/>
      <c r="F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59"/>
      <c r="AC131" s="359"/>
      <c r="AD131" s="359"/>
      <c r="AE131" s="359"/>
      <c r="AF131" s="359"/>
      <c r="AG131" s="359"/>
      <c r="AH131" s="359"/>
      <c r="AI131" s="359"/>
      <c r="AJ131" s="359"/>
      <c r="AK131" s="359"/>
      <c r="AL131" s="359"/>
      <c r="AM131" s="359"/>
      <c r="AN131" s="359"/>
      <c r="AO131" s="359"/>
      <c r="AP131" s="359"/>
      <c r="AQ131" s="359"/>
      <c r="AR131" s="359"/>
      <c r="AS131" s="359"/>
      <c r="AT131" s="359"/>
      <c r="AU131" s="359"/>
      <c r="AV131" s="359"/>
      <c r="AW131" s="359"/>
      <c r="AX131" s="359"/>
      <c r="AY131" s="359"/>
    </row>
    <row r="132" spans="4:51" x14ac:dyDescent="0.3">
      <c r="D132" s="359"/>
      <c r="E132" s="359"/>
      <c r="F132" s="359"/>
      <c r="H132" s="359"/>
      <c r="I132" s="359"/>
      <c r="J132" s="359"/>
      <c r="K132" s="359"/>
      <c r="L132" s="359"/>
      <c r="M132" s="359"/>
      <c r="N132" s="359"/>
      <c r="O132" s="359"/>
      <c r="P132" s="359"/>
      <c r="Q132" s="359"/>
      <c r="R132" s="359"/>
      <c r="S132" s="359"/>
      <c r="T132" s="359"/>
      <c r="U132" s="359"/>
      <c r="V132" s="359"/>
      <c r="W132" s="359"/>
      <c r="X132" s="359"/>
      <c r="Y132" s="359"/>
      <c r="Z132" s="359"/>
      <c r="AA132" s="359"/>
      <c r="AB132" s="359"/>
      <c r="AC132" s="359"/>
      <c r="AD132" s="359"/>
      <c r="AE132" s="359"/>
      <c r="AF132" s="359"/>
      <c r="AG132" s="359"/>
      <c r="AH132" s="359"/>
      <c r="AI132" s="359"/>
      <c r="AJ132" s="359"/>
      <c r="AK132" s="359"/>
      <c r="AL132" s="359"/>
      <c r="AM132" s="359"/>
      <c r="AN132" s="359"/>
      <c r="AO132" s="359"/>
      <c r="AP132" s="359"/>
      <c r="AQ132" s="359"/>
      <c r="AR132" s="359"/>
      <c r="AS132" s="359"/>
      <c r="AT132" s="359"/>
      <c r="AU132" s="359"/>
      <c r="AV132" s="359"/>
      <c r="AW132" s="359"/>
      <c r="AX132" s="359"/>
      <c r="AY132" s="359"/>
    </row>
    <row r="133" spans="4:51" x14ac:dyDescent="0.3">
      <c r="D133" s="359"/>
      <c r="E133" s="359"/>
      <c r="F133" s="359"/>
      <c r="H133" s="359"/>
      <c r="I133" s="359"/>
      <c r="J133" s="359"/>
      <c r="K133" s="359"/>
      <c r="L133" s="359"/>
      <c r="M133" s="359"/>
      <c r="N133" s="359"/>
      <c r="O133" s="359"/>
      <c r="P133" s="359"/>
      <c r="Q133" s="359"/>
      <c r="R133" s="359"/>
      <c r="S133" s="359"/>
      <c r="T133" s="359"/>
      <c r="U133" s="359"/>
      <c r="V133" s="359"/>
      <c r="W133" s="359"/>
      <c r="X133" s="359"/>
      <c r="Y133" s="359"/>
      <c r="Z133" s="359"/>
      <c r="AA133" s="359"/>
      <c r="AB133" s="359"/>
      <c r="AC133" s="359"/>
      <c r="AD133" s="359"/>
      <c r="AE133" s="359"/>
      <c r="AF133" s="359"/>
      <c r="AG133" s="359"/>
      <c r="AH133" s="359"/>
      <c r="AI133" s="359"/>
      <c r="AJ133" s="359"/>
      <c r="AK133" s="359"/>
      <c r="AL133" s="359"/>
      <c r="AM133" s="359"/>
      <c r="AN133" s="359"/>
      <c r="AO133" s="359"/>
      <c r="AP133" s="359"/>
      <c r="AQ133" s="359"/>
      <c r="AR133" s="359"/>
      <c r="AS133" s="359"/>
      <c r="AT133" s="359"/>
      <c r="AU133" s="359"/>
      <c r="AV133" s="359"/>
      <c r="AW133" s="359"/>
      <c r="AX133" s="359"/>
      <c r="AY133" s="359"/>
    </row>
    <row r="134" spans="4:51" x14ac:dyDescent="0.3">
      <c r="D134" s="359"/>
      <c r="E134" s="359"/>
      <c r="F134" s="359"/>
      <c r="H134" s="359"/>
      <c r="I134" s="359"/>
      <c r="J134" s="359"/>
      <c r="K134" s="359"/>
      <c r="L134" s="359"/>
      <c r="M134" s="359"/>
      <c r="N134" s="359"/>
      <c r="O134" s="359"/>
      <c r="P134" s="359"/>
      <c r="Q134" s="359"/>
      <c r="R134" s="359"/>
      <c r="S134" s="359"/>
      <c r="T134" s="359"/>
      <c r="U134" s="359"/>
      <c r="V134" s="359"/>
      <c r="W134" s="359"/>
      <c r="X134" s="359"/>
      <c r="Y134" s="359"/>
      <c r="Z134" s="359"/>
      <c r="AA134" s="359"/>
      <c r="AB134" s="359"/>
      <c r="AC134" s="359"/>
      <c r="AD134" s="359"/>
      <c r="AE134" s="359"/>
      <c r="AF134" s="359"/>
      <c r="AG134" s="359"/>
      <c r="AH134" s="359"/>
      <c r="AI134" s="359"/>
      <c r="AJ134" s="359"/>
      <c r="AK134" s="359"/>
      <c r="AL134" s="359"/>
      <c r="AM134" s="359"/>
      <c r="AN134" s="359"/>
      <c r="AO134" s="359"/>
      <c r="AP134" s="359"/>
      <c r="AQ134" s="359"/>
      <c r="AR134" s="359"/>
      <c r="AS134" s="359"/>
      <c r="AT134" s="359"/>
      <c r="AU134" s="359"/>
      <c r="AV134" s="359"/>
      <c r="AW134" s="359"/>
      <c r="AX134" s="359"/>
      <c r="AY134" s="359"/>
    </row>
    <row r="135" spans="4:51" x14ac:dyDescent="0.3">
      <c r="D135" s="359"/>
      <c r="E135" s="359"/>
      <c r="F135" s="359"/>
      <c r="H135" s="359"/>
      <c r="I135" s="359"/>
      <c r="J135" s="359"/>
      <c r="K135" s="359"/>
      <c r="L135" s="359"/>
      <c r="M135" s="359"/>
      <c r="N135" s="359"/>
      <c r="O135" s="359"/>
      <c r="P135" s="359"/>
      <c r="Q135" s="359"/>
      <c r="R135" s="359"/>
      <c r="S135" s="359"/>
      <c r="T135" s="359"/>
      <c r="U135" s="359"/>
      <c r="V135" s="359"/>
      <c r="W135" s="359"/>
      <c r="X135" s="359"/>
      <c r="Y135" s="359"/>
      <c r="Z135" s="359"/>
      <c r="AA135" s="359"/>
      <c r="AB135" s="359"/>
      <c r="AC135" s="359"/>
      <c r="AD135" s="359"/>
      <c r="AE135" s="359"/>
      <c r="AF135" s="359"/>
      <c r="AG135" s="359"/>
      <c r="AH135" s="359"/>
      <c r="AI135" s="359"/>
      <c r="AJ135" s="359"/>
      <c r="AK135" s="359"/>
      <c r="AL135" s="359"/>
      <c r="AM135" s="359"/>
      <c r="AN135" s="359"/>
      <c r="AO135" s="359"/>
      <c r="AP135" s="359"/>
      <c r="AQ135" s="359"/>
      <c r="AR135" s="359"/>
      <c r="AS135" s="359"/>
      <c r="AT135" s="359"/>
      <c r="AU135" s="359"/>
      <c r="AV135" s="359"/>
      <c r="AW135" s="359"/>
      <c r="AX135" s="359"/>
      <c r="AY135" s="359"/>
    </row>
    <row r="136" spans="4:51" x14ac:dyDescent="0.3">
      <c r="D136" s="359"/>
      <c r="E136" s="359"/>
      <c r="F136" s="359"/>
      <c r="H136" s="359"/>
      <c r="I136" s="359"/>
      <c r="J136" s="359"/>
      <c r="K136" s="359"/>
      <c r="L136" s="359"/>
      <c r="M136" s="359"/>
      <c r="N136" s="359"/>
      <c r="O136" s="359"/>
      <c r="P136" s="359"/>
      <c r="Q136" s="359"/>
      <c r="R136" s="359"/>
      <c r="S136" s="359"/>
      <c r="T136" s="359"/>
      <c r="U136" s="359"/>
      <c r="V136" s="359"/>
      <c r="W136" s="359"/>
      <c r="X136" s="359"/>
      <c r="Y136" s="359"/>
      <c r="Z136" s="359"/>
      <c r="AA136" s="359"/>
      <c r="AB136" s="359"/>
      <c r="AC136" s="359"/>
      <c r="AD136" s="359"/>
      <c r="AE136" s="359"/>
      <c r="AF136" s="359"/>
      <c r="AG136" s="359"/>
      <c r="AH136" s="359"/>
      <c r="AI136" s="359"/>
      <c r="AJ136" s="359"/>
      <c r="AK136" s="359"/>
      <c r="AL136" s="359"/>
      <c r="AM136" s="359"/>
      <c r="AN136" s="359"/>
      <c r="AO136" s="359"/>
      <c r="AP136" s="359"/>
      <c r="AQ136" s="359"/>
      <c r="AR136" s="359"/>
      <c r="AS136" s="359"/>
      <c r="AT136" s="359"/>
      <c r="AU136" s="359"/>
      <c r="AV136" s="359"/>
      <c r="AW136" s="359"/>
      <c r="AX136" s="359"/>
      <c r="AY136" s="359"/>
    </row>
    <row r="137" spans="4:51" x14ac:dyDescent="0.3">
      <c r="D137" s="359"/>
      <c r="E137" s="359"/>
      <c r="F137" s="359"/>
      <c r="H137" s="359"/>
      <c r="I137" s="359"/>
      <c r="J137" s="359"/>
      <c r="K137" s="359"/>
      <c r="L137" s="359"/>
      <c r="M137" s="359"/>
      <c r="N137" s="359"/>
      <c r="O137" s="359"/>
      <c r="P137" s="359"/>
      <c r="Q137" s="359"/>
      <c r="R137" s="359"/>
      <c r="S137" s="359"/>
      <c r="T137" s="359"/>
      <c r="U137" s="359"/>
      <c r="V137" s="359"/>
      <c r="W137" s="359"/>
      <c r="X137" s="359"/>
      <c r="Y137" s="359"/>
      <c r="Z137" s="359"/>
      <c r="AA137" s="359"/>
      <c r="AB137" s="359"/>
      <c r="AC137" s="359"/>
      <c r="AD137" s="359"/>
      <c r="AE137" s="359"/>
      <c r="AF137" s="359"/>
      <c r="AG137" s="359"/>
      <c r="AH137" s="359"/>
      <c r="AI137" s="359"/>
      <c r="AJ137" s="359"/>
      <c r="AK137" s="359"/>
      <c r="AL137" s="359"/>
      <c r="AM137" s="359"/>
      <c r="AN137" s="359"/>
      <c r="AO137" s="359"/>
      <c r="AP137" s="359"/>
      <c r="AQ137" s="359"/>
      <c r="AR137" s="359"/>
      <c r="AS137" s="359"/>
      <c r="AT137" s="359"/>
      <c r="AU137" s="359"/>
      <c r="AV137" s="359"/>
      <c r="AW137" s="359"/>
      <c r="AX137" s="359"/>
      <c r="AY137" s="359"/>
    </row>
    <row r="138" spans="4:51" x14ac:dyDescent="0.3">
      <c r="D138" s="359"/>
      <c r="E138" s="359"/>
      <c r="F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59"/>
      <c r="V138" s="359"/>
      <c r="W138" s="359"/>
      <c r="X138" s="359"/>
      <c r="Y138" s="359"/>
      <c r="Z138" s="359"/>
      <c r="AA138" s="359"/>
      <c r="AB138" s="359"/>
      <c r="AC138" s="359"/>
      <c r="AD138" s="359"/>
      <c r="AE138" s="359"/>
      <c r="AF138" s="359"/>
      <c r="AG138" s="359"/>
      <c r="AH138" s="359"/>
      <c r="AI138" s="359"/>
      <c r="AJ138" s="359"/>
      <c r="AK138" s="359"/>
      <c r="AL138" s="359"/>
      <c r="AM138" s="359"/>
      <c r="AN138" s="359"/>
      <c r="AO138" s="359"/>
      <c r="AP138" s="359"/>
      <c r="AQ138" s="359"/>
      <c r="AR138" s="359"/>
      <c r="AS138" s="359"/>
      <c r="AT138" s="359"/>
      <c r="AU138" s="359"/>
      <c r="AV138" s="359"/>
      <c r="AW138" s="359"/>
      <c r="AX138" s="359"/>
      <c r="AY138" s="359"/>
    </row>
    <row r="139" spans="4:51" x14ac:dyDescent="0.3">
      <c r="D139" s="359"/>
      <c r="E139" s="359"/>
      <c r="F139" s="359"/>
      <c r="H139" s="359"/>
      <c r="I139" s="359"/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59"/>
      <c r="AC139" s="359"/>
      <c r="AD139" s="359"/>
      <c r="AE139" s="359"/>
      <c r="AF139" s="359"/>
      <c r="AG139" s="359"/>
      <c r="AH139" s="359"/>
      <c r="AI139" s="359"/>
      <c r="AJ139" s="359"/>
      <c r="AK139" s="359"/>
      <c r="AL139" s="359"/>
      <c r="AM139" s="359"/>
      <c r="AN139" s="359"/>
      <c r="AO139" s="359"/>
      <c r="AP139" s="359"/>
      <c r="AQ139" s="359"/>
      <c r="AR139" s="359"/>
      <c r="AS139" s="359"/>
      <c r="AT139" s="359"/>
      <c r="AU139" s="359"/>
      <c r="AV139" s="359"/>
      <c r="AW139" s="359"/>
      <c r="AX139" s="359"/>
      <c r="AY139" s="359"/>
    </row>
    <row r="140" spans="4:51" x14ac:dyDescent="0.3">
      <c r="D140" s="359"/>
      <c r="E140" s="359"/>
      <c r="F140" s="359"/>
      <c r="H140" s="359"/>
      <c r="I140" s="359"/>
      <c r="J140" s="359"/>
      <c r="K140" s="359"/>
      <c r="L140" s="359"/>
      <c r="M140" s="359"/>
      <c r="N140" s="359"/>
      <c r="O140" s="359"/>
      <c r="P140" s="359"/>
      <c r="Q140" s="359"/>
      <c r="R140" s="359"/>
      <c r="S140" s="359"/>
      <c r="T140" s="359"/>
      <c r="U140" s="359"/>
      <c r="V140" s="359"/>
      <c r="W140" s="359"/>
      <c r="X140" s="359"/>
      <c r="Y140" s="359"/>
      <c r="Z140" s="359"/>
      <c r="AA140" s="359"/>
      <c r="AB140" s="359"/>
      <c r="AC140" s="359"/>
      <c r="AD140" s="359"/>
      <c r="AE140" s="359"/>
      <c r="AF140" s="359"/>
      <c r="AG140" s="359"/>
      <c r="AH140" s="359"/>
      <c r="AI140" s="359"/>
      <c r="AJ140" s="359"/>
      <c r="AK140" s="359"/>
      <c r="AL140" s="359"/>
      <c r="AM140" s="359"/>
      <c r="AN140" s="359"/>
      <c r="AO140" s="359"/>
      <c r="AP140" s="359"/>
      <c r="AQ140" s="359"/>
      <c r="AR140" s="359"/>
      <c r="AS140" s="359"/>
      <c r="AT140" s="359"/>
      <c r="AU140" s="359"/>
      <c r="AV140" s="359"/>
      <c r="AW140" s="359"/>
      <c r="AX140" s="359"/>
      <c r="AY140" s="359"/>
    </row>
    <row r="141" spans="4:51" x14ac:dyDescent="0.3">
      <c r="D141" s="359"/>
      <c r="E141" s="359"/>
      <c r="F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59"/>
      <c r="AD141" s="359"/>
      <c r="AE141" s="359"/>
      <c r="AF141" s="359"/>
      <c r="AG141" s="359"/>
      <c r="AH141" s="359"/>
      <c r="AI141" s="359"/>
      <c r="AJ141" s="359"/>
      <c r="AK141" s="359"/>
      <c r="AL141" s="359"/>
      <c r="AM141" s="359"/>
      <c r="AN141" s="359"/>
      <c r="AO141" s="359"/>
      <c r="AP141" s="359"/>
      <c r="AQ141" s="359"/>
      <c r="AR141" s="359"/>
      <c r="AS141" s="359"/>
      <c r="AT141" s="359"/>
      <c r="AU141" s="359"/>
      <c r="AV141" s="359"/>
      <c r="AW141" s="359"/>
      <c r="AX141" s="359"/>
      <c r="AY141" s="359"/>
    </row>
    <row r="142" spans="4:51" x14ac:dyDescent="0.3">
      <c r="D142" s="359"/>
      <c r="E142" s="359"/>
      <c r="F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59"/>
      <c r="AD142" s="359"/>
      <c r="AE142" s="359"/>
      <c r="AF142" s="359"/>
      <c r="AG142" s="359"/>
      <c r="AH142" s="359"/>
      <c r="AI142" s="359"/>
      <c r="AJ142" s="359"/>
      <c r="AK142" s="359"/>
      <c r="AL142" s="359"/>
      <c r="AM142" s="359"/>
      <c r="AN142" s="359"/>
      <c r="AO142" s="359"/>
      <c r="AP142" s="359"/>
      <c r="AQ142" s="359"/>
      <c r="AR142" s="359"/>
      <c r="AS142" s="359"/>
      <c r="AT142" s="359"/>
      <c r="AU142" s="359"/>
      <c r="AV142" s="359"/>
      <c r="AW142" s="359"/>
      <c r="AX142" s="359"/>
      <c r="AY142" s="359"/>
    </row>
    <row r="143" spans="4:51" x14ac:dyDescent="0.3">
      <c r="D143" s="359"/>
      <c r="E143" s="359"/>
      <c r="F143" s="359"/>
      <c r="H143" s="359"/>
      <c r="I143" s="359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59"/>
      <c r="AC143" s="359"/>
      <c r="AD143" s="359"/>
      <c r="AE143" s="359"/>
      <c r="AF143" s="359"/>
      <c r="AG143" s="359"/>
      <c r="AH143" s="359"/>
      <c r="AI143" s="359"/>
      <c r="AJ143" s="359"/>
      <c r="AK143" s="359"/>
      <c r="AL143" s="359"/>
      <c r="AM143" s="359"/>
      <c r="AN143" s="359"/>
      <c r="AO143" s="359"/>
      <c r="AP143" s="359"/>
      <c r="AQ143" s="359"/>
      <c r="AR143" s="359"/>
      <c r="AS143" s="359"/>
      <c r="AT143" s="359"/>
      <c r="AU143" s="359"/>
      <c r="AV143" s="359"/>
      <c r="AW143" s="359"/>
      <c r="AX143" s="359"/>
      <c r="AY143" s="359"/>
    </row>
    <row r="144" spans="4:51" x14ac:dyDescent="0.3">
      <c r="D144" s="359"/>
      <c r="E144" s="359"/>
      <c r="F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59"/>
      <c r="AC144" s="359"/>
      <c r="AD144" s="359"/>
      <c r="AE144" s="359"/>
      <c r="AF144" s="359"/>
      <c r="AG144" s="359"/>
      <c r="AH144" s="359"/>
      <c r="AI144" s="359"/>
      <c r="AJ144" s="359"/>
      <c r="AK144" s="359"/>
      <c r="AL144" s="359"/>
      <c r="AM144" s="359"/>
      <c r="AN144" s="359"/>
      <c r="AO144" s="359"/>
      <c r="AP144" s="359"/>
      <c r="AQ144" s="359"/>
      <c r="AR144" s="359"/>
      <c r="AS144" s="359"/>
      <c r="AT144" s="359"/>
      <c r="AU144" s="359"/>
      <c r="AV144" s="359"/>
      <c r="AW144" s="359"/>
      <c r="AX144" s="359"/>
      <c r="AY144" s="359"/>
    </row>
    <row r="145" spans="4:51" x14ac:dyDescent="0.3">
      <c r="D145" s="359"/>
      <c r="E145" s="359"/>
      <c r="F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59"/>
      <c r="AC145" s="359"/>
      <c r="AD145" s="359"/>
      <c r="AE145" s="359"/>
      <c r="AF145" s="359"/>
      <c r="AG145" s="359"/>
      <c r="AH145" s="359"/>
      <c r="AI145" s="359"/>
      <c r="AJ145" s="359"/>
      <c r="AK145" s="359"/>
      <c r="AL145" s="359"/>
      <c r="AM145" s="359"/>
      <c r="AN145" s="359"/>
      <c r="AO145" s="359"/>
      <c r="AP145" s="359"/>
      <c r="AQ145" s="359"/>
      <c r="AR145" s="359"/>
      <c r="AS145" s="359"/>
      <c r="AT145" s="359"/>
      <c r="AU145" s="359"/>
      <c r="AV145" s="359"/>
      <c r="AW145" s="359"/>
      <c r="AX145" s="359"/>
      <c r="AY145" s="359"/>
    </row>
    <row r="146" spans="4:51" x14ac:dyDescent="0.3">
      <c r="D146" s="359"/>
      <c r="E146" s="359"/>
      <c r="F146" s="359"/>
      <c r="H146" s="359"/>
      <c r="I146" s="359"/>
      <c r="J146" s="359"/>
      <c r="K146" s="359"/>
      <c r="L146" s="359"/>
      <c r="M146" s="359"/>
      <c r="N146" s="359"/>
      <c r="O146" s="359"/>
      <c r="P146" s="359"/>
      <c r="Q146" s="359"/>
      <c r="R146" s="359"/>
      <c r="S146" s="359"/>
      <c r="T146" s="359"/>
      <c r="U146" s="359"/>
      <c r="V146" s="359"/>
      <c r="W146" s="359"/>
      <c r="X146" s="359"/>
      <c r="Y146" s="359"/>
      <c r="Z146" s="359"/>
      <c r="AA146" s="359"/>
      <c r="AB146" s="359"/>
      <c r="AC146" s="359"/>
      <c r="AD146" s="359"/>
      <c r="AE146" s="359"/>
      <c r="AF146" s="359"/>
      <c r="AG146" s="359"/>
      <c r="AH146" s="359"/>
      <c r="AI146" s="359"/>
      <c r="AJ146" s="359"/>
      <c r="AK146" s="359"/>
      <c r="AL146" s="359"/>
      <c r="AM146" s="359"/>
      <c r="AN146" s="359"/>
      <c r="AO146" s="359"/>
      <c r="AP146" s="359"/>
      <c r="AQ146" s="359"/>
      <c r="AR146" s="359"/>
      <c r="AS146" s="359"/>
      <c r="AT146" s="359"/>
      <c r="AU146" s="359"/>
      <c r="AV146" s="359"/>
      <c r="AW146" s="359"/>
      <c r="AX146" s="359"/>
      <c r="AY146" s="359"/>
    </row>
    <row r="147" spans="4:51" x14ac:dyDescent="0.3">
      <c r="D147" s="359"/>
      <c r="E147" s="359"/>
      <c r="F147" s="359"/>
      <c r="H147" s="359"/>
      <c r="I147" s="359"/>
      <c r="J147" s="359"/>
      <c r="K147" s="359"/>
      <c r="L147" s="359"/>
      <c r="M147" s="359"/>
      <c r="N147" s="359"/>
      <c r="O147" s="359"/>
      <c r="P147" s="359"/>
      <c r="Q147" s="359"/>
      <c r="R147" s="359"/>
      <c r="S147" s="359"/>
      <c r="T147" s="359"/>
      <c r="U147" s="359"/>
      <c r="V147" s="359"/>
      <c r="W147" s="359"/>
      <c r="X147" s="359"/>
      <c r="Y147" s="359"/>
      <c r="Z147" s="359"/>
      <c r="AA147" s="359"/>
      <c r="AB147" s="359"/>
      <c r="AC147" s="359"/>
      <c r="AD147" s="359"/>
      <c r="AE147" s="359"/>
      <c r="AF147" s="359"/>
      <c r="AG147" s="359"/>
      <c r="AH147" s="359"/>
      <c r="AI147" s="359"/>
      <c r="AJ147" s="359"/>
      <c r="AK147" s="359"/>
      <c r="AL147" s="359"/>
      <c r="AM147" s="359"/>
      <c r="AN147" s="359"/>
      <c r="AO147" s="359"/>
      <c r="AP147" s="359"/>
      <c r="AQ147" s="359"/>
      <c r="AR147" s="359"/>
      <c r="AS147" s="359"/>
      <c r="AT147" s="359"/>
      <c r="AU147" s="359"/>
      <c r="AV147" s="359"/>
      <c r="AW147" s="359"/>
      <c r="AX147" s="359"/>
      <c r="AY147" s="359"/>
    </row>
    <row r="148" spans="4:51" x14ac:dyDescent="0.3">
      <c r="D148" s="359"/>
      <c r="E148" s="359"/>
      <c r="F148" s="359"/>
      <c r="H148" s="359"/>
      <c r="I148" s="359"/>
      <c r="J148" s="359"/>
      <c r="K148" s="359"/>
      <c r="L148" s="359"/>
      <c r="M148" s="359"/>
      <c r="N148" s="359"/>
      <c r="O148" s="359"/>
      <c r="P148" s="359"/>
      <c r="Q148" s="359"/>
      <c r="R148" s="359"/>
      <c r="S148" s="359"/>
      <c r="T148" s="359"/>
      <c r="U148" s="359"/>
      <c r="V148" s="359"/>
      <c r="W148" s="359"/>
      <c r="X148" s="359"/>
      <c r="Y148" s="359"/>
      <c r="Z148" s="359"/>
      <c r="AA148" s="359"/>
      <c r="AB148" s="359"/>
      <c r="AC148" s="359"/>
      <c r="AD148" s="359"/>
      <c r="AE148" s="359"/>
      <c r="AF148" s="359"/>
      <c r="AG148" s="359"/>
      <c r="AH148" s="359"/>
      <c r="AI148" s="359"/>
      <c r="AJ148" s="359"/>
      <c r="AK148" s="359"/>
      <c r="AL148" s="359"/>
      <c r="AM148" s="359"/>
      <c r="AN148" s="359"/>
      <c r="AO148" s="359"/>
      <c r="AP148" s="359"/>
      <c r="AQ148" s="359"/>
      <c r="AR148" s="359"/>
      <c r="AS148" s="359"/>
      <c r="AT148" s="359"/>
      <c r="AU148" s="359"/>
      <c r="AV148" s="359"/>
      <c r="AW148" s="359"/>
      <c r="AX148" s="359"/>
      <c r="AY148" s="359"/>
    </row>
    <row r="149" spans="4:51" x14ac:dyDescent="0.3">
      <c r="D149" s="359"/>
      <c r="E149" s="359"/>
      <c r="F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59"/>
      <c r="AC149" s="359"/>
      <c r="AD149" s="359"/>
      <c r="AE149" s="359"/>
      <c r="AF149" s="359"/>
      <c r="AG149" s="359"/>
      <c r="AH149" s="359"/>
      <c r="AI149" s="359"/>
      <c r="AJ149" s="359"/>
      <c r="AK149" s="359"/>
      <c r="AL149" s="359"/>
      <c r="AM149" s="359"/>
      <c r="AN149" s="359"/>
      <c r="AO149" s="359"/>
      <c r="AP149" s="359"/>
      <c r="AQ149" s="359"/>
      <c r="AR149" s="359"/>
      <c r="AS149" s="359"/>
      <c r="AT149" s="359"/>
      <c r="AU149" s="359"/>
      <c r="AV149" s="359"/>
      <c r="AW149" s="359"/>
      <c r="AX149" s="359"/>
      <c r="AY149" s="359"/>
    </row>
    <row r="150" spans="4:51" x14ac:dyDescent="0.3">
      <c r="D150" s="359"/>
      <c r="E150" s="359"/>
      <c r="F150" s="359"/>
      <c r="H150" s="359"/>
      <c r="I150" s="359"/>
      <c r="J150" s="359"/>
      <c r="K150" s="359"/>
      <c r="L150" s="359"/>
      <c r="M150" s="359"/>
      <c r="N150" s="359"/>
      <c r="O150" s="359"/>
      <c r="P150" s="359"/>
      <c r="Q150" s="359"/>
      <c r="R150" s="359"/>
      <c r="S150" s="359"/>
      <c r="T150" s="359"/>
      <c r="U150" s="359"/>
      <c r="V150" s="359"/>
      <c r="W150" s="359"/>
      <c r="X150" s="359"/>
      <c r="Y150" s="359"/>
      <c r="Z150" s="359"/>
      <c r="AA150" s="359"/>
      <c r="AB150" s="359"/>
      <c r="AC150" s="359"/>
      <c r="AD150" s="359"/>
      <c r="AE150" s="359"/>
      <c r="AF150" s="359"/>
      <c r="AG150" s="359"/>
      <c r="AH150" s="359"/>
      <c r="AI150" s="359"/>
      <c r="AJ150" s="359"/>
      <c r="AK150" s="359"/>
      <c r="AL150" s="359"/>
      <c r="AM150" s="359"/>
      <c r="AN150" s="359"/>
      <c r="AO150" s="359"/>
      <c r="AP150" s="359"/>
      <c r="AQ150" s="359"/>
      <c r="AR150" s="359"/>
      <c r="AS150" s="359"/>
      <c r="AT150" s="359"/>
      <c r="AU150" s="359"/>
      <c r="AV150" s="359"/>
      <c r="AW150" s="359"/>
      <c r="AX150" s="359"/>
      <c r="AY150" s="359"/>
    </row>
    <row r="151" spans="4:51" x14ac:dyDescent="0.3">
      <c r="D151" s="359"/>
      <c r="E151" s="359"/>
      <c r="F151" s="359"/>
      <c r="H151" s="359"/>
      <c r="I151" s="359"/>
      <c r="J151" s="359"/>
      <c r="K151" s="359"/>
      <c r="L151" s="359"/>
      <c r="M151" s="359"/>
      <c r="N151" s="359"/>
      <c r="O151" s="359"/>
      <c r="P151" s="359"/>
      <c r="Q151" s="359"/>
      <c r="R151" s="359"/>
      <c r="S151" s="359"/>
      <c r="T151" s="359"/>
      <c r="U151" s="359"/>
      <c r="V151" s="359"/>
      <c r="W151" s="359"/>
      <c r="X151" s="359"/>
      <c r="Y151" s="359"/>
      <c r="Z151" s="359"/>
      <c r="AA151" s="359"/>
      <c r="AB151" s="359"/>
      <c r="AC151" s="359"/>
      <c r="AD151" s="359"/>
      <c r="AE151" s="359"/>
      <c r="AF151" s="359"/>
      <c r="AG151" s="359"/>
      <c r="AH151" s="359"/>
      <c r="AI151" s="359"/>
      <c r="AJ151" s="359"/>
      <c r="AK151" s="359"/>
      <c r="AL151" s="359"/>
      <c r="AM151" s="359"/>
      <c r="AN151" s="359"/>
      <c r="AO151" s="359"/>
      <c r="AP151" s="359"/>
      <c r="AQ151" s="359"/>
      <c r="AR151" s="359"/>
      <c r="AS151" s="359"/>
      <c r="AT151" s="359"/>
      <c r="AU151" s="359"/>
      <c r="AV151" s="359"/>
      <c r="AW151" s="359"/>
      <c r="AX151" s="359"/>
      <c r="AY151" s="359"/>
    </row>
    <row r="152" spans="4:51" x14ac:dyDescent="0.3">
      <c r="D152" s="359"/>
      <c r="E152" s="359"/>
      <c r="F152" s="359"/>
      <c r="H152" s="359"/>
      <c r="I152" s="359"/>
      <c r="J152" s="359"/>
      <c r="K152" s="359"/>
      <c r="L152" s="359"/>
      <c r="M152" s="359"/>
      <c r="N152" s="359"/>
      <c r="O152" s="359"/>
      <c r="P152" s="359"/>
      <c r="Q152" s="359"/>
      <c r="R152" s="359"/>
      <c r="S152" s="359"/>
      <c r="T152" s="359"/>
      <c r="U152" s="359"/>
      <c r="V152" s="359"/>
      <c r="W152" s="359"/>
      <c r="X152" s="359"/>
      <c r="Y152" s="359"/>
      <c r="Z152" s="359"/>
      <c r="AA152" s="359"/>
      <c r="AB152" s="359"/>
      <c r="AC152" s="359"/>
      <c r="AD152" s="359"/>
      <c r="AE152" s="359"/>
      <c r="AF152" s="359"/>
      <c r="AG152" s="359"/>
      <c r="AH152" s="359"/>
      <c r="AI152" s="359"/>
      <c r="AJ152" s="359"/>
      <c r="AK152" s="359"/>
      <c r="AL152" s="359"/>
      <c r="AM152" s="359"/>
      <c r="AN152" s="359"/>
      <c r="AO152" s="359"/>
      <c r="AP152" s="359"/>
      <c r="AQ152" s="359"/>
      <c r="AR152" s="359"/>
      <c r="AS152" s="359"/>
      <c r="AT152" s="359"/>
      <c r="AU152" s="359"/>
      <c r="AV152" s="359"/>
      <c r="AW152" s="359"/>
      <c r="AX152" s="359"/>
      <c r="AY152" s="359"/>
    </row>
    <row r="153" spans="4:51" x14ac:dyDescent="0.3">
      <c r="D153" s="359"/>
      <c r="E153" s="359"/>
      <c r="F153" s="359"/>
      <c r="H153" s="359"/>
      <c r="I153" s="359"/>
      <c r="J153" s="359"/>
      <c r="K153" s="359"/>
      <c r="L153" s="359"/>
      <c r="M153" s="359"/>
      <c r="N153" s="359"/>
      <c r="O153" s="359"/>
      <c r="P153" s="359"/>
      <c r="Q153" s="359"/>
      <c r="R153" s="359"/>
      <c r="S153" s="359"/>
      <c r="T153" s="359"/>
      <c r="U153" s="359"/>
      <c r="V153" s="359"/>
      <c r="W153" s="359"/>
      <c r="X153" s="359"/>
      <c r="Y153" s="359"/>
      <c r="Z153" s="359"/>
      <c r="AA153" s="359"/>
      <c r="AB153" s="359"/>
      <c r="AC153" s="359"/>
      <c r="AD153" s="359"/>
      <c r="AE153" s="359"/>
      <c r="AF153" s="359"/>
      <c r="AG153" s="359"/>
      <c r="AH153" s="359"/>
      <c r="AI153" s="359"/>
      <c r="AJ153" s="359"/>
      <c r="AK153" s="359"/>
      <c r="AL153" s="359"/>
      <c r="AM153" s="359"/>
      <c r="AN153" s="359"/>
      <c r="AO153" s="359"/>
      <c r="AP153" s="359"/>
      <c r="AQ153" s="359"/>
      <c r="AR153" s="359"/>
      <c r="AS153" s="359"/>
      <c r="AT153" s="359"/>
      <c r="AU153" s="359"/>
      <c r="AV153" s="359"/>
      <c r="AW153" s="359"/>
      <c r="AX153" s="359"/>
      <c r="AY153" s="359"/>
    </row>
    <row r="154" spans="4:51" x14ac:dyDescent="0.3">
      <c r="D154" s="359"/>
      <c r="E154" s="359"/>
      <c r="F154" s="359"/>
      <c r="H154" s="359"/>
      <c r="I154" s="359"/>
      <c r="J154" s="359"/>
      <c r="K154" s="359"/>
      <c r="L154" s="359"/>
      <c r="M154" s="359"/>
      <c r="N154" s="359"/>
      <c r="O154" s="359"/>
      <c r="P154" s="359"/>
      <c r="Q154" s="359"/>
      <c r="R154" s="359"/>
      <c r="S154" s="359"/>
      <c r="T154" s="359"/>
      <c r="U154" s="359"/>
      <c r="V154" s="359"/>
      <c r="W154" s="359"/>
      <c r="X154" s="359"/>
      <c r="Y154" s="359"/>
      <c r="Z154" s="359"/>
      <c r="AA154" s="359"/>
      <c r="AB154" s="359"/>
      <c r="AC154" s="359"/>
      <c r="AD154" s="359"/>
      <c r="AE154" s="359"/>
      <c r="AF154" s="359"/>
      <c r="AG154" s="359"/>
      <c r="AH154" s="359"/>
      <c r="AI154" s="359"/>
      <c r="AJ154" s="359"/>
      <c r="AK154" s="359"/>
      <c r="AL154" s="359"/>
      <c r="AM154" s="359"/>
      <c r="AN154" s="359"/>
      <c r="AO154" s="359"/>
      <c r="AP154" s="359"/>
      <c r="AQ154" s="359"/>
      <c r="AR154" s="359"/>
      <c r="AS154" s="359"/>
      <c r="AT154" s="359"/>
      <c r="AU154" s="359"/>
      <c r="AV154" s="359"/>
      <c r="AW154" s="359"/>
      <c r="AX154" s="359"/>
      <c r="AY154" s="359"/>
    </row>
    <row r="155" spans="4:51" x14ac:dyDescent="0.3">
      <c r="D155" s="359"/>
      <c r="E155" s="359"/>
      <c r="F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59"/>
      <c r="AC155" s="359"/>
      <c r="AD155" s="359"/>
      <c r="AE155" s="359"/>
      <c r="AF155" s="359"/>
      <c r="AG155" s="359"/>
      <c r="AH155" s="359"/>
      <c r="AI155" s="359"/>
      <c r="AJ155" s="359"/>
      <c r="AK155" s="359"/>
      <c r="AL155" s="359"/>
      <c r="AM155" s="359"/>
      <c r="AN155" s="359"/>
      <c r="AO155" s="359"/>
      <c r="AP155" s="359"/>
      <c r="AQ155" s="359"/>
      <c r="AR155" s="359"/>
      <c r="AS155" s="359"/>
      <c r="AT155" s="359"/>
      <c r="AU155" s="359"/>
      <c r="AV155" s="359"/>
      <c r="AW155" s="359"/>
      <c r="AX155" s="359"/>
      <c r="AY155" s="359"/>
    </row>
    <row r="156" spans="4:51" x14ac:dyDescent="0.3">
      <c r="D156" s="359"/>
      <c r="E156" s="359"/>
      <c r="F156" s="359"/>
      <c r="H156" s="359"/>
      <c r="I156" s="359"/>
      <c r="J156" s="359"/>
      <c r="K156" s="359"/>
      <c r="L156" s="359"/>
      <c r="M156" s="359"/>
      <c r="N156" s="359"/>
      <c r="O156" s="359"/>
      <c r="P156" s="359"/>
      <c r="Q156" s="359"/>
      <c r="R156" s="359"/>
      <c r="S156" s="359"/>
      <c r="T156" s="359"/>
      <c r="U156" s="359"/>
      <c r="V156" s="359"/>
      <c r="W156" s="359"/>
      <c r="X156" s="359"/>
      <c r="Y156" s="359"/>
      <c r="Z156" s="359"/>
      <c r="AA156" s="359"/>
      <c r="AB156" s="359"/>
      <c r="AC156" s="359"/>
      <c r="AD156" s="359"/>
      <c r="AE156" s="359"/>
      <c r="AF156" s="359"/>
      <c r="AG156" s="359"/>
      <c r="AH156" s="359"/>
      <c r="AI156" s="359"/>
      <c r="AJ156" s="359"/>
      <c r="AK156" s="359"/>
      <c r="AL156" s="359"/>
      <c r="AM156" s="359"/>
      <c r="AN156" s="359"/>
      <c r="AO156" s="359"/>
      <c r="AP156" s="359"/>
      <c r="AQ156" s="359"/>
      <c r="AR156" s="359"/>
      <c r="AS156" s="359"/>
      <c r="AT156" s="359"/>
      <c r="AU156" s="359"/>
      <c r="AV156" s="359"/>
      <c r="AW156" s="359"/>
      <c r="AX156" s="359"/>
      <c r="AY156" s="359"/>
    </row>
    <row r="157" spans="4:51" x14ac:dyDescent="0.3">
      <c r="D157" s="359"/>
      <c r="E157" s="359"/>
      <c r="F157" s="359"/>
      <c r="H157" s="359"/>
      <c r="I157" s="359"/>
      <c r="J157" s="359"/>
      <c r="K157" s="359"/>
      <c r="L157" s="359"/>
      <c r="M157" s="359"/>
      <c r="N157" s="359"/>
      <c r="O157" s="359"/>
      <c r="P157" s="359"/>
      <c r="Q157" s="359"/>
      <c r="R157" s="359"/>
      <c r="S157" s="359"/>
      <c r="T157" s="359"/>
      <c r="U157" s="359"/>
      <c r="V157" s="359"/>
      <c r="W157" s="359"/>
      <c r="X157" s="359"/>
      <c r="Y157" s="359"/>
      <c r="Z157" s="359"/>
      <c r="AA157" s="359"/>
      <c r="AB157" s="359"/>
      <c r="AC157" s="359"/>
      <c r="AD157" s="359"/>
      <c r="AE157" s="359"/>
      <c r="AF157" s="359"/>
      <c r="AG157" s="359"/>
      <c r="AH157" s="359"/>
      <c r="AI157" s="359"/>
      <c r="AJ157" s="359"/>
      <c r="AK157" s="359"/>
      <c r="AL157" s="359"/>
      <c r="AM157" s="359"/>
      <c r="AN157" s="359"/>
      <c r="AO157" s="359"/>
      <c r="AP157" s="359"/>
      <c r="AQ157" s="359"/>
      <c r="AR157" s="359"/>
      <c r="AS157" s="359"/>
      <c r="AT157" s="359"/>
      <c r="AU157" s="359"/>
      <c r="AV157" s="359"/>
      <c r="AW157" s="359"/>
      <c r="AX157" s="359"/>
      <c r="AY157" s="359"/>
    </row>
    <row r="158" spans="4:51" x14ac:dyDescent="0.3">
      <c r="D158" s="359"/>
      <c r="E158" s="359"/>
      <c r="F158" s="359"/>
      <c r="H158" s="359"/>
      <c r="I158" s="359"/>
      <c r="J158" s="359"/>
      <c r="K158" s="359"/>
      <c r="L158" s="359"/>
      <c r="M158" s="359"/>
      <c r="N158" s="359"/>
      <c r="O158" s="359"/>
      <c r="P158" s="359"/>
      <c r="Q158" s="359"/>
      <c r="R158" s="359"/>
      <c r="S158" s="359"/>
      <c r="T158" s="359"/>
      <c r="U158" s="359"/>
      <c r="V158" s="359"/>
      <c r="W158" s="359"/>
      <c r="X158" s="359"/>
      <c r="Y158" s="359"/>
      <c r="Z158" s="359"/>
      <c r="AA158" s="359"/>
      <c r="AB158" s="359"/>
      <c r="AC158" s="359"/>
      <c r="AD158" s="359"/>
      <c r="AE158" s="359"/>
      <c r="AF158" s="359"/>
      <c r="AG158" s="359"/>
      <c r="AH158" s="359"/>
      <c r="AI158" s="359"/>
      <c r="AJ158" s="359"/>
      <c r="AK158" s="359"/>
      <c r="AL158" s="359"/>
      <c r="AM158" s="359"/>
      <c r="AN158" s="359"/>
      <c r="AO158" s="359"/>
      <c r="AP158" s="359"/>
      <c r="AQ158" s="359"/>
      <c r="AR158" s="359"/>
      <c r="AS158" s="359"/>
      <c r="AT158" s="359"/>
      <c r="AU158" s="359"/>
      <c r="AV158" s="359"/>
      <c r="AW158" s="359"/>
      <c r="AX158" s="359"/>
      <c r="AY158" s="359"/>
    </row>
    <row r="159" spans="4:51" x14ac:dyDescent="0.3">
      <c r="D159" s="359"/>
      <c r="E159" s="359"/>
      <c r="F159" s="359"/>
      <c r="H159" s="359"/>
      <c r="I159" s="359"/>
      <c r="J159" s="359"/>
      <c r="K159" s="359"/>
      <c r="L159" s="359"/>
      <c r="M159" s="359"/>
      <c r="N159" s="359"/>
      <c r="O159" s="359"/>
      <c r="P159" s="359"/>
      <c r="Q159" s="359"/>
      <c r="R159" s="359"/>
      <c r="S159" s="359"/>
      <c r="T159" s="359"/>
      <c r="U159" s="359"/>
      <c r="V159" s="359"/>
      <c r="W159" s="359"/>
      <c r="X159" s="359"/>
      <c r="Y159" s="359"/>
      <c r="Z159" s="359"/>
      <c r="AA159" s="359"/>
      <c r="AB159" s="359"/>
      <c r="AC159" s="359"/>
      <c r="AD159" s="359"/>
      <c r="AE159" s="359"/>
      <c r="AF159" s="359"/>
      <c r="AG159" s="359"/>
      <c r="AH159" s="359"/>
      <c r="AI159" s="359"/>
      <c r="AJ159" s="359"/>
      <c r="AK159" s="359"/>
      <c r="AL159" s="359"/>
      <c r="AM159" s="359"/>
      <c r="AN159" s="359"/>
      <c r="AO159" s="359"/>
      <c r="AP159" s="359"/>
      <c r="AQ159" s="359"/>
      <c r="AR159" s="359"/>
      <c r="AS159" s="359"/>
      <c r="AT159" s="359"/>
      <c r="AU159" s="359"/>
      <c r="AV159" s="359"/>
      <c r="AW159" s="359"/>
      <c r="AX159" s="359"/>
      <c r="AY159" s="359"/>
    </row>
    <row r="160" spans="4:51" x14ac:dyDescent="0.3">
      <c r="D160" s="359"/>
      <c r="E160" s="359"/>
      <c r="F160" s="359"/>
      <c r="H160" s="359"/>
      <c r="I160" s="359"/>
      <c r="J160" s="359"/>
      <c r="K160" s="359"/>
      <c r="L160" s="359"/>
      <c r="M160" s="359"/>
      <c r="N160" s="359"/>
      <c r="O160" s="359"/>
      <c r="P160" s="359"/>
      <c r="Q160" s="359"/>
      <c r="R160" s="359"/>
      <c r="S160" s="359"/>
      <c r="T160" s="359"/>
      <c r="U160" s="359"/>
      <c r="V160" s="359"/>
      <c r="W160" s="359"/>
      <c r="X160" s="359"/>
      <c r="Y160" s="359"/>
      <c r="Z160" s="359"/>
      <c r="AA160" s="359"/>
      <c r="AB160" s="359"/>
      <c r="AC160" s="359"/>
      <c r="AD160" s="359"/>
      <c r="AE160" s="359"/>
      <c r="AF160" s="359"/>
      <c r="AG160" s="359"/>
      <c r="AH160" s="359"/>
      <c r="AI160" s="359"/>
      <c r="AJ160" s="359"/>
      <c r="AK160" s="359"/>
      <c r="AL160" s="359"/>
      <c r="AM160" s="359"/>
      <c r="AN160" s="359"/>
      <c r="AO160" s="359"/>
      <c r="AP160" s="359"/>
      <c r="AQ160" s="359"/>
      <c r="AR160" s="359"/>
      <c r="AS160" s="359"/>
      <c r="AT160" s="359"/>
      <c r="AU160" s="359"/>
      <c r="AV160" s="359"/>
      <c r="AW160" s="359"/>
      <c r="AX160" s="359"/>
      <c r="AY160" s="359"/>
    </row>
    <row r="161" spans="4:51" x14ac:dyDescent="0.3">
      <c r="D161" s="359"/>
      <c r="E161" s="359"/>
      <c r="F161" s="359"/>
      <c r="H161" s="359"/>
      <c r="I161" s="359"/>
      <c r="J161" s="359"/>
      <c r="K161" s="359"/>
      <c r="L161" s="359"/>
      <c r="M161" s="359"/>
      <c r="N161" s="359"/>
      <c r="O161" s="359"/>
      <c r="P161" s="359"/>
      <c r="Q161" s="359"/>
      <c r="R161" s="359"/>
      <c r="S161" s="359"/>
      <c r="T161" s="359"/>
      <c r="U161" s="359"/>
      <c r="V161" s="359"/>
      <c r="W161" s="359"/>
      <c r="X161" s="359"/>
      <c r="Y161" s="359"/>
      <c r="Z161" s="359"/>
      <c r="AA161" s="359"/>
      <c r="AB161" s="359"/>
      <c r="AC161" s="359"/>
      <c r="AD161" s="359"/>
      <c r="AE161" s="359"/>
      <c r="AF161" s="359"/>
      <c r="AG161" s="359"/>
      <c r="AH161" s="359"/>
      <c r="AI161" s="359"/>
      <c r="AJ161" s="359"/>
      <c r="AK161" s="359"/>
      <c r="AL161" s="359"/>
      <c r="AM161" s="359"/>
      <c r="AN161" s="359"/>
      <c r="AO161" s="359"/>
      <c r="AP161" s="359"/>
      <c r="AQ161" s="359"/>
      <c r="AR161" s="359"/>
      <c r="AS161" s="359"/>
      <c r="AT161" s="359"/>
      <c r="AU161" s="359"/>
      <c r="AV161" s="359"/>
      <c r="AW161" s="359"/>
      <c r="AX161" s="359"/>
      <c r="AY161" s="359"/>
    </row>
    <row r="162" spans="4:51" x14ac:dyDescent="0.3">
      <c r="D162" s="359"/>
      <c r="E162" s="359"/>
      <c r="F162" s="359"/>
      <c r="H162" s="359"/>
      <c r="I162" s="359"/>
      <c r="J162" s="359"/>
      <c r="K162" s="359"/>
      <c r="L162" s="359"/>
      <c r="M162" s="359"/>
      <c r="N162" s="359"/>
      <c r="O162" s="359"/>
      <c r="P162" s="359"/>
      <c r="Q162" s="359"/>
      <c r="R162" s="359"/>
      <c r="S162" s="359"/>
      <c r="T162" s="359"/>
      <c r="U162" s="359"/>
      <c r="V162" s="359"/>
      <c r="W162" s="359"/>
      <c r="X162" s="359"/>
      <c r="Y162" s="359"/>
      <c r="Z162" s="359"/>
      <c r="AA162" s="359"/>
      <c r="AB162" s="359"/>
      <c r="AC162" s="359"/>
      <c r="AD162" s="359"/>
      <c r="AE162" s="359"/>
      <c r="AF162" s="359"/>
      <c r="AG162" s="359"/>
      <c r="AH162" s="359"/>
      <c r="AI162" s="359"/>
      <c r="AJ162" s="359"/>
      <c r="AK162" s="359"/>
      <c r="AL162" s="359"/>
      <c r="AM162" s="359"/>
      <c r="AN162" s="359"/>
      <c r="AO162" s="359"/>
      <c r="AP162" s="359"/>
      <c r="AQ162" s="359"/>
      <c r="AR162" s="359"/>
      <c r="AS162" s="359"/>
      <c r="AT162" s="359"/>
      <c r="AU162" s="359"/>
      <c r="AV162" s="359"/>
      <c r="AW162" s="359"/>
      <c r="AX162" s="359"/>
      <c r="AY162" s="359"/>
    </row>
    <row r="163" spans="4:51" x14ac:dyDescent="0.3">
      <c r="D163" s="359"/>
      <c r="E163" s="359"/>
      <c r="F163" s="359"/>
      <c r="H163" s="359"/>
      <c r="I163" s="359"/>
      <c r="J163" s="359"/>
      <c r="K163" s="359"/>
      <c r="L163" s="359"/>
      <c r="M163" s="359"/>
      <c r="N163" s="359"/>
      <c r="O163" s="359"/>
      <c r="P163" s="359"/>
      <c r="Q163" s="359"/>
      <c r="R163" s="359"/>
      <c r="S163" s="359"/>
      <c r="T163" s="359"/>
      <c r="U163" s="359"/>
      <c r="V163" s="359"/>
      <c r="W163" s="359"/>
      <c r="X163" s="359"/>
      <c r="Y163" s="359"/>
      <c r="Z163" s="359"/>
      <c r="AA163" s="359"/>
      <c r="AB163" s="359"/>
      <c r="AC163" s="359"/>
      <c r="AD163" s="359"/>
      <c r="AE163" s="359"/>
      <c r="AF163" s="359"/>
      <c r="AG163" s="359"/>
      <c r="AH163" s="359"/>
      <c r="AI163" s="359"/>
      <c r="AJ163" s="359"/>
      <c r="AK163" s="359"/>
      <c r="AL163" s="359"/>
      <c r="AM163" s="359"/>
      <c r="AN163" s="359"/>
      <c r="AO163" s="359"/>
      <c r="AP163" s="359"/>
      <c r="AQ163" s="359"/>
      <c r="AR163" s="359"/>
      <c r="AS163" s="359"/>
      <c r="AT163" s="359"/>
      <c r="AU163" s="359"/>
      <c r="AV163" s="359"/>
      <c r="AW163" s="359"/>
      <c r="AX163" s="359"/>
      <c r="AY163" s="359"/>
    </row>
    <row r="164" spans="4:51" x14ac:dyDescent="0.3">
      <c r="D164" s="359"/>
      <c r="E164" s="359"/>
      <c r="F164" s="359"/>
      <c r="H164" s="359"/>
      <c r="I164" s="359"/>
      <c r="J164" s="359"/>
      <c r="K164" s="359"/>
      <c r="L164" s="359"/>
      <c r="M164" s="359"/>
      <c r="N164" s="359"/>
      <c r="O164" s="359"/>
      <c r="P164" s="359"/>
      <c r="Q164" s="359"/>
      <c r="R164" s="359"/>
      <c r="S164" s="359"/>
      <c r="T164" s="359"/>
      <c r="U164" s="359"/>
      <c r="V164" s="359"/>
      <c r="W164" s="359"/>
      <c r="X164" s="359"/>
      <c r="Y164" s="359"/>
      <c r="Z164" s="359"/>
      <c r="AA164" s="359"/>
      <c r="AB164" s="359"/>
      <c r="AC164" s="359"/>
      <c r="AD164" s="359"/>
      <c r="AE164" s="359"/>
      <c r="AF164" s="359"/>
      <c r="AG164" s="359"/>
      <c r="AH164" s="359"/>
      <c r="AI164" s="359"/>
      <c r="AJ164" s="359"/>
      <c r="AK164" s="359"/>
      <c r="AL164" s="359"/>
      <c r="AM164" s="359"/>
      <c r="AN164" s="359"/>
      <c r="AO164" s="359"/>
      <c r="AP164" s="359"/>
      <c r="AQ164" s="359"/>
      <c r="AR164" s="359"/>
      <c r="AS164" s="359"/>
      <c r="AT164" s="359"/>
      <c r="AU164" s="359"/>
      <c r="AV164" s="359"/>
      <c r="AW164" s="359"/>
      <c r="AX164" s="359"/>
      <c r="AY164" s="359"/>
    </row>
    <row r="165" spans="4:51" x14ac:dyDescent="0.3">
      <c r="D165" s="359"/>
      <c r="E165" s="359"/>
      <c r="F165" s="359"/>
      <c r="H165" s="359"/>
      <c r="I165" s="359"/>
      <c r="J165" s="359"/>
      <c r="K165" s="359"/>
      <c r="L165" s="359"/>
      <c r="M165" s="359"/>
      <c r="N165" s="359"/>
      <c r="O165" s="359"/>
      <c r="P165" s="359"/>
      <c r="Q165" s="359"/>
      <c r="R165" s="359"/>
      <c r="S165" s="359"/>
      <c r="T165" s="359"/>
      <c r="U165" s="359"/>
      <c r="V165" s="359"/>
      <c r="W165" s="359"/>
      <c r="X165" s="359"/>
      <c r="Y165" s="359"/>
      <c r="Z165" s="359"/>
      <c r="AA165" s="359"/>
      <c r="AB165" s="359"/>
      <c r="AC165" s="359"/>
      <c r="AD165" s="359"/>
      <c r="AE165" s="359"/>
      <c r="AF165" s="359"/>
      <c r="AG165" s="359"/>
      <c r="AH165" s="359"/>
      <c r="AI165" s="359"/>
      <c r="AJ165" s="359"/>
      <c r="AK165" s="359"/>
      <c r="AL165" s="359"/>
      <c r="AM165" s="359"/>
      <c r="AN165" s="359"/>
      <c r="AO165" s="359"/>
      <c r="AP165" s="359"/>
      <c r="AQ165" s="359"/>
      <c r="AR165" s="359"/>
      <c r="AS165" s="359"/>
      <c r="AT165" s="359"/>
      <c r="AU165" s="359"/>
      <c r="AV165" s="359"/>
      <c r="AW165" s="359"/>
      <c r="AX165" s="359"/>
      <c r="AY165" s="359"/>
    </row>
    <row r="166" spans="4:51" x14ac:dyDescent="0.3">
      <c r="D166" s="359"/>
      <c r="E166" s="359"/>
      <c r="F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359"/>
      <c r="AE166" s="359"/>
      <c r="AF166" s="359"/>
      <c r="AG166" s="359"/>
      <c r="AH166" s="359"/>
      <c r="AI166" s="359"/>
      <c r="AJ166" s="359"/>
      <c r="AK166" s="359"/>
      <c r="AL166" s="359"/>
      <c r="AM166" s="359"/>
      <c r="AN166" s="359"/>
      <c r="AO166" s="359"/>
      <c r="AP166" s="359"/>
      <c r="AQ166" s="359"/>
      <c r="AR166" s="359"/>
      <c r="AS166" s="359"/>
      <c r="AT166" s="359"/>
      <c r="AU166" s="359"/>
      <c r="AV166" s="359"/>
      <c r="AW166" s="359"/>
      <c r="AX166" s="359"/>
      <c r="AY166" s="359"/>
    </row>
    <row r="167" spans="4:51" x14ac:dyDescent="0.3">
      <c r="D167" s="359"/>
      <c r="E167" s="359"/>
      <c r="F167" s="359"/>
      <c r="H167" s="359"/>
      <c r="I167" s="359"/>
      <c r="J167" s="359"/>
      <c r="K167" s="359"/>
      <c r="L167" s="359"/>
      <c r="M167" s="359"/>
      <c r="N167" s="359"/>
      <c r="O167" s="359"/>
      <c r="P167" s="359"/>
      <c r="Q167" s="359"/>
      <c r="R167" s="359"/>
      <c r="S167" s="359"/>
      <c r="T167" s="359"/>
      <c r="U167" s="359"/>
      <c r="V167" s="359"/>
      <c r="W167" s="359"/>
      <c r="X167" s="359"/>
      <c r="Y167" s="359"/>
      <c r="Z167" s="359"/>
      <c r="AA167" s="359"/>
      <c r="AB167" s="359"/>
      <c r="AC167" s="359"/>
      <c r="AD167" s="359"/>
      <c r="AE167" s="359"/>
      <c r="AF167" s="359"/>
      <c r="AG167" s="359"/>
      <c r="AH167" s="359"/>
      <c r="AI167" s="359"/>
      <c r="AJ167" s="359"/>
      <c r="AK167" s="359"/>
      <c r="AL167" s="359"/>
      <c r="AM167" s="359"/>
      <c r="AN167" s="359"/>
      <c r="AO167" s="359"/>
      <c r="AP167" s="359"/>
      <c r="AQ167" s="359"/>
      <c r="AR167" s="359"/>
      <c r="AS167" s="359"/>
      <c r="AT167" s="359"/>
      <c r="AU167" s="359"/>
      <c r="AV167" s="359"/>
      <c r="AW167" s="359"/>
      <c r="AX167" s="359"/>
      <c r="AY167" s="359"/>
    </row>
    <row r="168" spans="4:51" x14ac:dyDescent="0.3">
      <c r="D168" s="359"/>
      <c r="E168" s="359"/>
      <c r="F168" s="359"/>
      <c r="H168" s="359"/>
      <c r="I168" s="359"/>
      <c r="J168" s="359"/>
      <c r="K168" s="359"/>
      <c r="L168" s="359"/>
      <c r="M168" s="359"/>
      <c r="N168" s="359"/>
      <c r="O168" s="359"/>
      <c r="P168" s="359"/>
      <c r="Q168" s="359"/>
      <c r="R168" s="359"/>
      <c r="S168" s="359"/>
      <c r="T168" s="359"/>
      <c r="U168" s="359"/>
      <c r="V168" s="359"/>
      <c r="W168" s="359"/>
      <c r="X168" s="359"/>
      <c r="Y168" s="359"/>
      <c r="Z168" s="359"/>
      <c r="AA168" s="359"/>
      <c r="AB168" s="359"/>
      <c r="AC168" s="359"/>
      <c r="AD168" s="359"/>
      <c r="AE168" s="359"/>
      <c r="AF168" s="359"/>
      <c r="AG168" s="359"/>
      <c r="AH168" s="359"/>
      <c r="AI168" s="359"/>
      <c r="AJ168" s="359"/>
      <c r="AK168" s="359"/>
      <c r="AL168" s="359"/>
      <c r="AM168" s="359"/>
      <c r="AN168" s="359"/>
      <c r="AO168" s="359"/>
      <c r="AP168" s="359"/>
      <c r="AQ168" s="359"/>
      <c r="AR168" s="359"/>
      <c r="AS168" s="359"/>
      <c r="AT168" s="359"/>
      <c r="AU168" s="359"/>
      <c r="AV168" s="359"/>
      <c r="AW168" s="359"/>
      <c r="AX168" s="359"/>
      <c r="AY168" s="359"/>
    </row>
    <row r="169" spans="4:51" x14ac:dyDescent="0.3">
      <c r="D169" s="359"/>
      <c r="E169" s="359"/>
      <c r="F169" s="359"/>
      <c r="H169" s="359"/>
      <c r="I169" s="359"/>
      <c r="J169" s="359"/>
      <c r="K169" s="359"/>
      <c r="L169" s="359"/>
      <c r="M169" s="359"/>
      <c r="N169" s="359"/>
      <c r="O169" s="359"/>
      <c r="P169" s="359"/>
      <c r="Q169" s="359"/>
      <c r="R169" s="359"/>
      <c r="S169" s="359"/>
      <c r="T169" s="359"/>
      <c r="U169" s="359"/>
      <c r="V169" s="359"/>
      <c r="W169" s="359"/>
      <c r="X169" s="359"/>
      <c r="Y169" s="359"/>
      <c r="Z169" s="359"/>
      <c r="AA169" s="359"/>
      <c r="AB169" s="359"/>
      <c r="AC169" s="359"/>
      <c r="AD169" s="359"/>
      <c r="AE169" s="359"/>
      <c r="AF169" s="359"/>
      <c r="AG169" s="359"/>
      <c r="AH169" s="359"/>
      <c r="AI169" s="359"/>
      <c r="AJ169" s="359"/>
      <c r="AK169" s="359"/>
      <c r="AL169" s="359"/>
      <c r="AM169" s="359"/>
      <c r="AN169" s="359"/>
      <c r="AO169" s="359"/>
      <c r="AP169" s="359"/>
      <c r="AQ169" s="359"/>
      <c r="AR169" s="359"/>
      <c r="AS169" s="359"/>
      <c r="AT169" s="359"/>
      <c r="AU169" s="359"/>
      <c r="AV169" s="359"/>
      <c r="AW169" s="359"/>
      <c r="AX169" s="359"/>
      <c r="AY169" s="359"/>
    </row>
    <row r="170" spans="4:51" x14ac:dyDescent="0.3">
      <c r="D170" s="359"/>
      <c r="E170" s="359"/>
      <c r="F170" s="359"/>
      <c r="H170" s="359"/>
      <c r="I170" s="359"/>
      <c r="J170" s="359"/>
      <c r="K170" s="359"/>
      <c r="L170" s="359"/>
      <c r="M170" s="359"/>
      <c r="N170" s="359"/>
      <c r="O170" s="359"/>
      <c r="P170" s="359"/>
      <c r="Q170" s="359"/>
      <c r="R170" s="359"/>
      <c r="S170" s="359"/>
      <c r="T170" s="359"/>
      <c r="U170" s="359"/>
      <c r="V170" s="359"/>
      <c r="W170" s="359"/>
      <c r="X170" s="359"/>
      <c r="Y170" s="359"/>
      <c r="Z170" s="359"/>
      <c r="AA170" s="359"/>
      <c r="AB170" s="359"/>
      <c r="AC170" s="359"/>
      <c r="AD170" s="359"/>
      <c r="AE170" s="359"/>
      <c r="AF170" s="359"/>
      <c r="AG170" s="359"/>
      <c r="AH170" s="359"/>
      <c r="AI170" s="359"/>
      <c r="AJ170" s="359"/>
      <c r="AK170" s="359"/>
      <c r="AL170" s="359"/>
      <c r="AM170" s="359"/>
      <c r="AN170" s="359"/>
      <c r="AO170" s="359"/>
      <c r="AP170" s="359"/>
      <c r="AQ170" s="359"/>
      <c r="AR170" s="359"/>
      <c r="AS170" s="359"/>
      <c r="AT170" s="359"/>
      <c r="AU170" s="359"/>
      <c r="AV170" s="359"/>
      <c r="AW170" s="359"/>
      <c r="AX170" s="359"/>
      <c r="AY170" s="359"/>
    </row>
    <row r="171" spans="4:51" x14ac:dyDescent="0.3">
      <c r="D171" s="359"/>
      <c r="E171" s="359"/>
      <c r="F171" s="359"/>
      <c r="H171" s="359"/>
      <c r="I171" s="359"/>
      <c r="J171" s="359"/>
      <c r="K171" s="359"/>
      <c r="L171" s="359"/>
      <c r="M171" s="359"/>
      <c r="N171" s="359"/>
      <c r="O171" s="359"/>
      <c r="P171" s="359"/>
      <c r="Q171" s="359"/>
      <c r="R171" s="359"/>
      <c r="S171" s="359"/>
      <c r="T171" s="359"/>
      <c r="U171" s="359"/>
      <c r="V171" s="359"/>
      <c r="W171" s="359"/>
      <c r="X171" s="359"/>
      <c r="Y171" s="359"/>
      <c r="Z171" s="359"/>
      <c r="AA171" s="359"/>
      <c r="AB171" s="359"/>
      <c r="AC171" s="359"/>
      <c r="AD171" s="359"/>
      <c r="AE171" s="359"/>
      <c r="AF171" s="359"/>
      <c r="AG171" s="359"/>
      <c r="AH171" s="359"/>
      <c r="AI171" s="359"/>
      <c r="AJ171" s="359"/>
      <c r="AK171" s="359"/>
      <c r="AL171" s="359"/>
      <c r="AM171" s="359"/>
      <c r="AN171" s="359"/>
      <c r="AO171" s="359"/>
      <c r="AP171" s="359"/>
      <c r="AQ171" s="359"/>
      <c r="AR171" s="359"/>
      <c r="AS171" s="359"/>
      <c r="AT171" s="359"/>
      <c r="AU171" s="359"/>
      <c r="AV171" s="359"/>
      <c r="AW171" s="359"/>
      <c r="AX171" s="359"/>
      <c r="AY171" s="359"/>
    </row>
    <row r="172" spans="4:51" x14ac:dyDescent="0.3">
      <c r="D172" s="359"/>
      <c r="E172" s="359"/>
      <c r="F172" s="359"/>
      <c r="H172" s="359"/>
      <c r="I172" s="359"/>
      <c r="J172" s="359"/>
      <c r="K172" s="359"/>
      <c r="L172" s="359"/>
      <c r="M172" s="359"/>
      <c r="N172" s="359"/>
      <c r="O172" s="359"/>
      <c r="P172" s="359"/>
      <c r="Q172" s="359"/>
      <c r="R172" s="359"/>
      <c r="S172" s="359"/>
      <c r="T172" s="359"/>
      <c r="U172" s="359"/>
      <c r="V172" s="359"/>
      <c r="W172" s="359"/>
      <c r="X172" s="359"/>
      <c r="Y172" s="359"/>
      <c r="Z172" s="359"/>
      <c r="AA172" s="359"/>
      <c r="AB172" s="359"/>
      <c r="AC172" s="359"/>
      <c r="AD172" s="359"/>
      <c r="AE172" s="359"/>
      <c r="AF172" s="359"/>
      <c r="AG172" s="359"/>
      <c r="AH172" s="359"/>
      <c r="AI172" s="359"/>
      <c r="AJ172" s="359"/>
      <c r="AK172" s="359"/>
      <c r="AL172" s="359"/>
      <c r="AM172" s="359"/>
      <c r="AN172" s="359"/>
      <c r="AO172" s="359"/>
      <c r="AP172" s="359"/>
      <c r="AQ172" s="359"/>
      <c r="AR172" s="359"/>
      <c r="AS172" s="359"/>
      <c r="AT172" s="359"/>
      <c r="AU172" s="359"/>
      <c r="AV172" s="359"/>
      <c r="AW172" s="359"/>
      <c r="AX172" s="359"/>
      <c r="AY172" s="359"/>
    </row>
    <row r="173" spans="4:51" x14ac:dyDescent="0.3">
      <c r="D173" s="359"/>
      <c r="E173" s="359"/>
      <c r="F173" s="359"/>
      <c r="H173" s="359"/>
      <c r="I173" s="359"/>
      <c r="J173" s="359"/>
      <c r="K173" s="359"/>
      <c r="L173" s="359"/>
      <c r="M173" s="359"/>
      <c r="N173" s="359"/>
      <c r="O173" s="359"/>
      <c r="P173" s="359"/>
      <c r="Q173" s="359"/>
      <c r="R173" s="359"/>
      <c r="S173" s="359"/>
      <c r="T173" s="359"/>
      <c r="U173" s="359"/>
      <c r="V173" s="359"/>
      <c r="W173" s="359"/>
      <c r="X173" s="359"/>
      <c r="Y173" s="359"/>
      <c r="Z173" s="359"/>
      <c r="AA173" s="359"/>
      <c r="AB173" s="359"/>
      <c r="AC173" s="359"/>
      <c r="AD173" s="359"/>
      <c r="AE173" s="359"/>
      <c r="AF173" s="359"/>
      <c r="AG173" s="359"/>
      <c r="AH173" s="359"/>
      <c r="AI173" s="359"/>
      <c r="AJ173" s="359"/>
      <c r="AK173" s="359"/>
      <c r="AL173" s="359"/>
      <c r="AM173" s="359"/>
      <c r="AN173" s="359"/>
      <c r="AO173" s="359"/>
      <c r="AP173" s="359"/>
      <c r="AQ173" s="359"/>
      <c r="AR173" s="359"/>
      <c r="AS173" s="359"/>
      <c r="AT173" s="359"/>
      <c r="AU173" s="359"/>
      <c r="AV173" s="359"/>
      <c r="AW173" s="359"/>
      <c r="AX173" s="359"/>
      <c r="AY173" s="359"/>
    </row>
    <row r="174" spans="4:51" x14ac:dyDescent="0.3">
      <c r="D174" s="359"/>
      <c r="E174" s="359"/>
      <c r="F174" s="359"/>
      <c r="H174" s="359"/>
      <c r="I174" s="359"/>
      <c r="J174" s="359"/>
      <c r="K174" s="359"/>
      <c r="L174" s="359"/>
      <c r="M174" s="359"/>
      <c r="N174" s="359"/>
      <c r="O174" s="359"/>
      <c r="P174" s="359"/>
      <c r="Q174" s="359"/>
      <c r="R174" s="359"/>
      <c r="S174" s="359"/>
      <c r="T174" s="359"/>
      <c r="U174" s="359"/>
      <c r="V174" s="359"/>
      <c r="W174" s="359"/>
      <c r="X174" s="359"/>
      <c r="Y174" s="359"/>
      <c r="Z174" s="359"/>
      <c r="AA174" s="359"/>
      <c r="AB174" s="359"/>
      <c r="AC174" s="359"/>
      <c r="AD174" s="359"/>
      <c r="AE174" s="359"/>
      <c r="AF174" s="359"/>
      <c r="AG174" s="359"/>
      <c r="AH174" s="359"/>
      <c r="AI174" s="359"/>
      <c r="AJ174" s="359"/>
      <c r="AK174" s="359"/>
      <c r="AL174" s="359"/>
      <c r="AM174" s="359"/>
      <c r="AN174" s="359"/>
      <c r="AO174" s="359"/>
      <c r="AP174" s="359"/>
      <c r="AQ174" s="359"/>
      <c r="AR174" s="359"/>
      <c r="AS174" s="359"/>
      <c r="AT174" s="359"/>
      <c r="AU174" s="359"/>
      <c r="AV174" s="359"/>
      <c r="AW174" s="359"/>
      <c r="AX174" s="359"/>
      <c r="AY174" s="359"/>
    </row>
    <row r="175" spans="4:51" x14ac:dyDescent="0.3">
      <c r="D175" s="359"/>
      <c r="E175" s="359"/>
      <c r="F175" s="359"/>
      <c r="H175" s="359"/>
      <c r="I175" s="359"/>
      <c r="J175" s="359"/>
      <c r="K175" s="359"/>
      <c r="L175" s="359"/>
      <c r="M175" s="359"/>
      <c r="N175" s="359"/>
      <c r="O175" s="359"/>
      <c r="P175" s="359"/>
      <c r="Q175" s="359"/>
      <c r="R175" s="359"/>
      <c r="S175" s="359"/>
      <c r="T175" s="359"/>
      <c r="U175" s="359"/>
      <c r="V175" s="359"/>
      <c r="W175" s="359"/>
      <c r="X175" s="359"/>
      <c r="Y175" s="359"/>
      <c r="Z175" s="359"/>
      <c r="AA175" s="359"/>
      <c r="AB175" s="359"/>
      <c r="AC175" s="359"/>
      <c r="AD175" s="359"/>
      <c r="AE175" s="359"/>
      <c r="AF175" s="359"/>
      <c r="AG175" s="359"/>
      <c r="AH175" s="359"/>
      <c r="AI175" s="359"/>
      <c r="AJ175" s="359"/>
      <c r="AK175" s="359"/>
      <c r="AL175" s="359"/>
      <c r="AM175" s="359"/>
      <c r="AN175" s="359"/>
      <c r="AO175" s="359"/>
      <c r="AP175" s="359"/>
      <c r="AQ175" s="359"/>
      <c r="AR175" s="359"/>
      <c r="AS175" s="359"/>
      <c r="AT175" s="359"/>
      <c r="AU175" s="359"/>
      <c r="AV175" s="359"/>
      <c r="AW175" s="359"/>
      <c r="AX175" s="359"/>
      <c r="AY175" s="359"/>
    </row>
    <row r="176" spans="4:51" x14ac:dyDescent="0.3">
      <c r="D176" s="359"/>
      <c r="E176" s="359"/>
      <c r="F176" s="359"/>
      <c r="H176" s="359"/>
      <c r="I176" s="359"/>
      <c r="J176" s="359"/>
      <c r="K176" s="359"/>
      <c r="L176" s="359"/>
      <c r="M176" s="359"/>
      <c r="N176" s="359"/>
      <c r="O176" s="359"/>
      <c r="P176" s="359"/>
      <c r="Q176" s="359"/>
      <c r="R176" s="359"/>
      <c r="S176" s="359"/>
      <c r="T176" s="359"/>
      <c r="U176" s="359"/>
      <c r="V176" s="359"/>
      <c r="W176" s="359"/>
      <c r="X176" s="359"/>
      <c r="Y176" s="359"/>
      <c r="Z176" s="359"/>
      <c r="AA176" s="359"/>
      <c r="AB176" s="359"/>
      <c r="AC176" s="359"/>
      <c r="AD176" s="359"/>
      <c r="AE176" s="359"/>
      <c r="AF176" s="359"/>
      <c r="AG176" s="359"/>
      <c r="AH176" s="359"/>
      <c r="AI176" s="359"/>
      <c r="AJ176" s="359"/>
      <c r="AK176" s="359"/>
      <c r="AL176" s="359"/>
      <c r="AM176" s="359"/>
      <c r="AN176" s="359"/>
      <c r="AO176" s="359"/>
      <c r="AP176" s="359"/>
      <c r="AQ176" s="359"/>
      <c r="AR176" s="359"/>
      <c r="AS176" s="359"/>
      <c r="AT176" s="359"/>
      <c r="AU176" s="359"/>
      <c r="AV176" s="359"/>
      <c r="AW176" s="359"/>
      <c r="AX176" s="359"/>
      <c r="AY176" s="359"/>
    </row>
    <row r="177" spans="4:51" x14ac:dyDescent="0.3">
      <c r="D177" s="359"/>
      <c r="E177" s="359"/>
      <c r="F177" s="359"/>
      <c r="H177" s="359"/>
      <c r="I177" s="359"/>
      <c r="J177" s="359"/>
      <c r="K177" s="359"/>
      <c r="L177" s="359"/>
      <c r="M177" s="359"/>
      <c r="N177" s="359"/>
      <c r="O177" s="359"/>
      <c r="P177" s="359"/>
      <c r="Q177" s="359"/>
      <c r="R177" s="359"/>
      <c r="S177" s="359"/>
      <c r="T177" s="359"/>
      <c r="U177" s="359"/>
      <c r="V177" s="359"/>
      <c r="W177" s="359"/>
      <c r="X177" s="359"/>
      <c r="Y177" s="359"/>
      <c r="Z177" s="359"/>
      <c r="AA177" s="359"/>
      <c r="AB177" s="359"/>
      <c r="AC177" s="359"/>
      <c r="AD177" s="359"/>
      <c r="AE177" s="359"/>
      <c r="AF177" s="359"/>
      <c r="AG177" s="359"/>
      <c r="AH177" s="359"/>
      <c r="AI177" s="359"/>
      <c r="AJ177" s="359"/>
      <c r="AK177" s="359"/>
      <c r="AL177" s="359"/>
      <c r="AM177" s="359"/>
      <c r="AN177" s="359"/>
      <c r="AO177" s="359"/>
      <c r="AP177" s="359"/>
      <c r="AQ177" s="359"/>
      <c r="AR177" s="359"/>
      <c r="AS177" s="359"/>
      <c r="AT177" s="359"/>
      <c r="AU177" s="359"/>
      <c r="AV177" s="359"/>
      <c r="AW177" s="359"/>
      <c r="AX177" s="359"/>
      <c r="AY177" s="359"/>
    </row>
    <row r="178" spans="4:51" x14ac:dyDescent="0.3">
      <c r="D178" s="359"/>
      <c r="E178" s="359"/>
      <c r="F178" s="359"/>
      <c r="H178" s="359"/>
      <c r="I178" s="359"/>
      <c r="J178" s="359"/>
      <c r="K178" s="359"/>
      <c r="L178" s="359"/>
      <c r="M178" s="359"/>
      <c r="N178" s="359"/>
      <c r="O178" s="359"/>
      <c r="P178" s="359"/>
      <c r="Q178" s="359"/>
      <c r="R178" s="359"/>
      <c r="S178" s="359"/>
      <c r="T178" s="359"/>
      <c r="U178" s="359"/>
      <c r="V178" s="359"/>
      <c r="W178" s="359"/>
      <c r="X178" s="359"/>
      <c r="Y178" s="359"/>
      <c r="Z178" s="359"/>
      <c r="AA178" s="359"/>
      <c r="AB178" s="359"/>
      <c r="AC178" s="359"/>
      <c r="AD178" s="359"/>
      <c r="AE178" s="359"/>
      <c r="AF178" s="359"/>
      <c r="AG178" s="359"/>
      <c r="AH178" s="359"/>
      <c r="AI178" s="359"/>
      <c r="AJ178" s="359"/>
      <c r="AK178" s="359"/>
      <c r="AL178" s="359"/>
      <c r="AM178" s="359"/>
      <c r="AN178" s="359"/>
      <c r="AO178" s="359"/>
      <c r="AP178" s="359"/>
      <c r="AQ178" s="359"/>
      <c r="AR178" s="359"/>
      <c r="AS178" s="359"/>
      <c r="AT178" s="359"/>
      <c r="AU178" s="359"/>
      <c r="AV178" s="359"/>
      <c r="AW178" s="359"/>
      <c r="AX178" s="359"/>
      <c r="AY178" s="359"/>
    </row>
    <row r="179" spans="4:51" x14ac:dyDescent="0.3">
      <c r="D179" s="359"/>
      <c r="E179" s="359"/>
      <c r="F179" s="359"/>
      <c r="H179" s="359"/>
      <c r="I179" s="359"/>
      <c r="J179" s="359"/>
      <c r="K179" s="359"/>
      <c r="L179" s="359"/>
      <c r="M179" s="359"/>
      <c r="N179" s="359"/>
      <c r="O179" s="359"/>
      <c r="P179" s="359"/>
      <c r="Q179" s="359"/>
      <c r="R179" s="359"/>
      <c r="S179" s="359"/>
      <c r="T179" s="359"/>
      <c r="U179" s="359"/>
      <c r="V179" s="359"/>
      <c r="W179" s="359"/>
      <c r="X179" s="359"/>
      <c r="Y179" s="359"/>
      <c r="Z179" s="359"/>
      <c r="AA179" s="359"/>
      <c r="AB179" s="359"/>
      <c r="AC179" s="359"/>
      <c r="AD179" s="359"/>
      <c r="AE179" s="359"/>
      <c r="AF179" s="359"/>
      <c r="AG179" s="359"/>
      <c r="AH179" s="359"/>
      <c r="AI179" s="359"/>
      <c r="AJ179" s="359"/>
      <c r="AK179" s="359"/>
      <c r="AL179" s="359"/>
      <c r="AM179" s="359"/>
      <c r="AN179" s="359"/>
      <c r="AO179" s="359"/>
      <c r="AP179" s="359"/>
      <c r="AQ179" s="359"/>
      <c r="AR179" s="359"/>
      <c r="AS179" s="359"/>
      <c r="AT179" s="359"/>
      <c r="AU179" s="359"/>
      <c r="AV179" s="359"/>
      <c r="AW179" s="359"/>
      <c r="AX179" s="359"/>
      <c r="AY179" s="359"/>
    </row>
    <row r="180" spans="4:51" x14ac:dyDescent="0.3">
      <c r="D180" s="359"/>
      <c r="E180" s="359"/>
      <c r="F180" s="359"/>
      <c r="H180" s="359"/>
      <c r="I180" s="359"/>
      <c r="J180" s="359"/>
      <c r="K180" s="359"/>
      <c r="L180" s="359"/>
      <c r="M180" s="359"/>
      <c r="N180" s="359"/>
      <c r="O180" s="359"/>
      <c r="P180" s="359"/>
      <c r="Q180" s="359"/>
      <c r="R180" s="359"/>
      <c r="S180" s="359"/>
      <c r="T180" s="359"/>
      <c r="U180" s="359"/>
      <c r="V180" s="359"/>
      <c r="W180" s="359"/>
      <c r="X180" s="359"/>
      <c r="Y180" s="359"/>
      <c r="Z180" s="359"/>
      <c r="AA180" s="359"/>
      <c r="AB180" s="359"/>
      <c r="AC180" s="359"/>
      <c r="AD180" s="359"/>
      <c r="AE180" s="359"/>
      <c r="AF180" s="359"/>
      <c r="AG180" s="359"/>
      <c r="AH180" s="359"/>
      <c r="AI180" s="359"/>
      <c r="AJ180" s="359"/>
      <c r="AK180" s="359"/>
      <c r="AL180" s="359"/>
      <c r="AM180" s="359"/>
      <c r="AN180" s="359"/>
      <c r="AO180" s="359"/>
      <c r="AP180" s="359"/>
      <c r="AQ180" s="359"/>
      <c r="AR180" s="359"/>
      <c r="AS180" s="359"/>
      <c r="AT180" s="359"/>
      <c r="AU180" s="359"/>
      <c r="AV180" s="359"/>
      <c r="AW180" s="359"/>
      <c r="AX180" s="359"/>
      <c r="AY180" s="359"/>
    </row>
    <row r="181" spans="4:51" x14ac:dyDescent="0.3">
      <c r="D181" s="359"/>
      <c r="E181" s="359"/>
      <c r="F181" s="359"/>
      <c r="H181" s="359"/>
      <c r="I181" s="359"/>
      <c r="J181" s="359"/>
      <c r="K181" s="359"/>
      <c r="L181" s="359"/>
      <c r="M181" s="359"/>
      <c r="N181" s="359"/>
      <c r="O181" s="359"/>
      <c r="P181" s="359"/>
      <c r="Q181" s="359"/>
      <c r="R181" s="359"/>
      <c r="S181" s="359"/>
      <c r="T181" s="359"/>
      <c r="U181" s="359"/>
      <c r="V181" s="359"/>
      <c r="W181" s="359"/>
      <c r="X181" s="359"/>
      <c r="Y181" s="359"/>
      <c r="Z181" s="359"/>
      <c r="AA181" s="359"/>
      <c r="AB181" s="359"/>
      <c r="AC181" s="359"/>
      <c r="AD181" s="359"/>
      <c r="AE181" s="359"/>
      <c r="AF181" s="359"/>
      <c r="AG181" s="359"/>
      <c r="AH181" s="359"/>
      <c r="AI181" s="359"/>
      <c r="AJ181" s="359"/>
      <c r="AK181" s="359"/>
      <c r="AL181" s="359"/>
      <c r="AM181" s="359"/>
      <c r="AN181" s="359"/>
      <c r="AO181" s="359"/>
      <c r="AP181" s="359"/>
      <c r="AQ181" s="359"/>
      <c r="AR181" s="359"/>
      <c r="AS181" s="359"/>
      <c r="AT181" s="359"/>
      <c r="AU181" s="359"/>
      <c r="AV181" s="359"/>
      <c r="AW181" s="359"/>
      <c r="AX181" s="359"/>
      <c r="AY181" s="359"/>
    </row>
    <row r="182" spans="4:51" x14ac:dyDescent="0.3">
      <c r="D182" s="359"/>
      <c r="E182" s="359"/>
      <c r="F182" s="359"/>
      <c r="H182" s="359"/>
      <c r="I182" s="359"/>
      <c r="J182" s="359"/>
      <c r="K182" s="359"/>
      <c r="L182" s="359"/>
      <c r="M182" s="359"/>
      <c r="N182" s="359"/>
      <c r="O182" s="359"/>
      <c r="P182" s="359"/>
      <c r="Q182" s="359"/>
      <c r="R182" s="359"/>
      <c r="S182" s="359"/>
      <c r="T182" s="359"/>
      <c r="U182" s="359"/>
      <c r="V182" s="359"/>
      <c r="W182" s="359"/>
      <c r="X182" s="359"/>
      <c r="Y182" s="359"/>
      <c r="Z182" s="359"/>
      <c r="AA182" s="359"/>
      <c r="AB182" s="359"/>
      <c r="AC182" s="359"/>
      <c r="AD182" s="359"/>
      <c r="AE182" s="359"/>
      <c r="AF182" s="359"/>
      <c r="AG182" s="359"/>
      <c r="AH182" s="359"/>
      <c r="AI182" s="359"/>
      <c r="AJ182" s="359"/>
      <c r="AK182" s="359"/>
      <c r="AL182" s="359"/>
      <c r="AM182" s="359"/>
      <c r="AN182" s="359"/>
      <c r="AO182" s="359"/>
      <c r="AP182" s="359"/>
      <c r="AQ182" s="359"/>
      <c r="AR182" s="359"/>
      <c r="AS182" s="359"/>
      <c r="AT182" s="359"/>
      <c r="AU182" s="359"/>
      <c r="AV182" s="359"/>
      <c r="AW182" s="359"/>
      <c r="AX182" s="359"/>
      <c r="AY182" s="359"/>
    </row>
    <row r="183" spans="4:51" x14ac:dyDescent="0.3">
      <c r="D183" s="359"/>
      <c r="E183" s="359"/>
      <c r="F183" s="359"/>
      <c r="H183" s="359"/>
      <c r="I183" s="359"/>
      <c r="J183" s="359"/>
      <c r="K183" s="359"/>
      <c r="L183" s="359"/>
      <c r="M183" s="359"/>
      <c r="N183" s="359"/>
      <c r="O183" s="359"/>
      <c r="P183" s="359"/>
      <c r="Q183" s="359"/>
      <c r="R183" s="359"/>
      <c r="S183" s="359"/>
      <c r="T183" s="359"/>
      <c r="U183" s="359"/>
      <c r="V183" s="359"/>
      <c r="W183" s="359"/>
      <c r="X183" s="359"/>
      <c r="Y183" s="359"/>
      <c r="Z183" s="359"/>
      <c r="AA183" s="359"/>
      <c r="AB183" s="359"/>
      <c r="AC183" s="359"/>
      <c r="AD183" s="359"/>
      <c r="AE183" s="359"/>
      <c r="AF183" s="359"/>
      <c r="AG183" s="359"/>
      <c r="AH183" s="359"/>
      <c r="AI183" s="359"/>
      <c r="AJ183" s="359"/>
      <c r="AK183" s="359"/>
      <c r="AL183" s="359"/>
      <c r="AM183" s="359"/>
      <c r="AN183" s="359"/>
      <c r="AO183" s="359"/>
      <c r="AP183" s="359"/>
      <c r="AQ183" s="359"/>
      <c r="AR183" s="359"/>
      <c r="AS183" s="359"/>
      <c r="AT183" s="359"/>
      <c r="AU183" s="359"/>
      <c r="AV183" s="359"/>
      <c r="AW183" s="359"/>
      <c r="AX183" s="359"/>
      <c r="AY183" s="359"/>
    </row>
    <row r="184" spans="4:51" x14ac:dyDescent="0.3">
      <c r="D184" s="359"/>
      <c r="E184" s="359"/>
      <c r="F184" s="359"/>
      <c r="H184" s="359"/>
      <c r="I184" s="359"/>
      <c r="J184" s="359"/>
      <c r="K184" s="359"/>
      <c r="L184" s="359"/>
      <c r="M184" s="359"/>
      <c r="N184" s="359"/>
      <c r="O184" s="359"/>
      <c r="P184" s="359"/>
      <c r="Q184" s="359"/>
      <c r="R184" s="359"/>
      <c r="S184" s="359"/>
      <c r="T184" s="359"/>
      <c r="U184" s="359"/>
      <c r="V184" s="359"/>
      <c r="W184" s="359"/>
      <c r="X184" s="359"/>
      <c r="Y184" s="359"/>
      <c r="Z184" s="359"/>
      <c r="AA184" s="359"/>
      <c r="AB184" s="359"/>
      <c r="AC184" s="359"/>
      <c r="AD184" s="359"/>
      <c r="AE184" s="359"/>
      <c r="AF184" s="359"/>
      <c r="AG184" s="359"/>
      <c r="AH184" s="359"/>
      <c r="AI184" s="359"/>
      <c r="AJ184" s="359"/>
      <c r="AK184" s="359"/>
      <c r="AL184" s="359"/>
      <c r="AM184" s="359"/>
      <c r="AN184" s="359"/>
      <c r="AO184" s="359"/>
      <c r="AP184" s="359"/>
      <c r="AQ184" s="359"/>
      <c r="AR184" s="359"/>
      <c r="AS184" s="359"/>
      <c r="AT184" s="359"/>
      <c r="AU184" s="359"/>
      <c r="AV184" s="359"/>
      <c r="AW184" s="359"/>
      <c r="AX184" s="359"/>
      <c r="AY184" s="359"/>
    </row>
    <row r="185" spans="4:51" x14ac:dyDescent="0.3">
      <c r="D185" s="359"/>
      <c r="E185" s="359"/>
      <c r="F185" s="359"/>
      <c r="H185" s="359"/>
      <c r="I185" s="359"/>
      <c r="J185" s="359"/>
      <c r="K185" s="359"/>
      <c r="L185" s="359"/>
      <c r="M185" s="359"/>
      <c r="N185" s="359"/>
      <c r="O185" s="359"/>
      <c r="P185" s="359"/>
      <c r="Q185" s="359"/>
      <c r="R185" s="359"/>
      <c r="S185" s="359"/>
      <c r="T185" s="359"/>
      <c r="U185" s="359"/>
      <c r="V185" s="359"/>
      <c r="W185" s="359"/>
      <c r="X185" s="359"/>
      <c r="Y185" s="359"/>
      <c r="Z185" s="359"/>
      <c r="AA185" s="359"/>
      <c r="AB185" s="359"/>
      <c r="AC185" s="359"/>
      <c r="AD185" s="359"/>
      <c r="AE185" s="359"/>
      <c r="AF185" s="359"/>
      <c r="AG185" s="359"/>
      <c r="AH185" s="359"/>
      <c r="AI185" s="359"/>
      <c r="AJ185" s="359"/>
      <c r="AK185" s="359"/>
      <c r="AL185" s="359"/>
      <c r="AM185" s="359"/>
      <c r="AN185" s="359"/>
      <c r="AO185" s="359"/>
      <c r="AP185" s="359"/>
      <c r="AQ185" s="359"/>
      <c r="AR185" s="359"/>
      <c r="AS185" s="359"/>
      <c r="AT185" s="359"/>
      <c r="AU185" s="359"/>
      <c r="AV185" s="359"/>
      <c r="AW185" s="359"/>
      <c r="AX185" s="359"/>
      <c r="AY185" s="359"/>
    </row>
    <row r="186" spans="4:51" x14ac:dyDescent="0.3">
      <c r="D186" s="359"/>
      <c r="E186" s="359"/>
      <c r="F186" s="359"/>
      <c r="H186" s="359"/>
      <c r="I186" s="359"/>
      <c r="J186" s="359"/>
      <c r="K186" s="359"/>
      <c r="L186" s="359"/>
      <c r="M186" s="359"/>
      <c r="N186" s="359"/>
      <c r="O186" s="359"/>
      <c r="P186" s="359"/>
      <c r="Q186" s="359"/>
      <c r="R186" s="359"/>
      <c r="S186" s="359"/>
      <c r="T186" s="359"/>
      <c r="U186" s="359"/>
      <c r="V186" s="359"/>
      <c r="W186" s="359"/>
      <c r="X186" s="359"/>
      <c r="Y186" s="359"/>
      <c r="Z186" s="359"/>
      <c r="AA186" s="359"/>
      <c r="AB186" s="359"/>
      <c r="AC186" s="359"/>
      <c r="AD186" s="359"/>
      <c r="AE186" s="359"/>
      <c r="AF186" s="359"/>
      <c r="AG186" s="359"/>
      <c r="AH186" s="359"/>
      <c r="AI186" s="359"/>
      <c r="AJ186" s="359"/>
      <c r="AK186" s="359"/>
      <c r="AL186" s="359"/>
      <c r="AM186" s="359"/>
      <c r="AN186" s="359"/>
      <c r="AO186" s="359"/>
      <c r="AP186" s="359"/>
      <c r="AQ186" s="359"/>
      <c r="AR186" s="359"/>
      <c r="AS186" s="359"/>
      <c r="AT186" s="359"/>
      <c r="AU186" s="359"/>
      <c r="AV186" s="359"/>
      <c r="AW186" s="359"/>
      <c r="AX186" s="359"/>
      <c r="AY186" s="359"/>
    </row>
    <row r="187" spans="4:51" x14ac:dyDescent="0.3">
      <c r="D187" s="359"/>
      <c r="E187" s="359"/>
      <c r="F187" s="359"/>
      <c r="H187" s="359"/>
      <c r="I187" s="359"/>
      <c r="J187" s="359"/>
      <c r="K187" s="359"/>
      <c r="L187" s="359"/>
      <c r="M187" s="359"/>
      <c r="N187" s="359"/>
      <c r="O187" s="359"/>
      <c r="P187" s="359"/>
      <c r="Q187" s="359"/>
      <c r="R187" s="359"/>
      <c r="S187" s="359"/>
      <c r="T187" s="359"/>
      <c r="U187" s="359"/>
      <c r="V187" s="359"/>
      <c r="W187" s="359"/>
      <c r="X187" s="359"/>
      <c r="Y187" s="359"/>
      <c r="Z187" s="359"/>
      <c r="AA187" s="359"/>
      <c r="AB187" s="359"/>
      <c r="AC187" s="359"/>
      <c r="AD187" s="359"/>
      <c r="AE187" s="359"/>
      <c r="AF187" s="359"/>
      <c r="AG187" s="359"/>
      <c r="AH187" s="359"/>
      <c r="AI187" s="359"/>
      <c r="AJ187" s="359"/>
      <c r="AK187" s="359"/>
      <c r="AL187" s="359"/>
      <c r="AM187" s="359"/>
      <c r="AN187" s="359"/>
      <c r="AO187" s="359"/>
      <c r="AP187" s="359"/>
      <c r="AQ187" s="359"/>
      <c r="AR187" s="359"/>
      <c r="AS187" s="359"/>
      <c r="AT187" s="359"/>
      <c r="AU187" s="359"/>
      <c r="AV187" s="359"/>
      <c r="AW187" s="359"/>
      <c r="AX187" s="359"/>
      <c r="AY187" s="359"/>
    </row>
    <row r="188" spans="4:51" x14ac:dyDescent="0.3">
      <c r="D188" s="359"/>
      <c r="E188" s="359"/>
      <c r="F188" s="359"/>
      <c r="H188" s="359"/>
      <c r="I188" s="359"/>
      <c r="J188" s="359"/>
      <c r="K188" s="359"/>
      <c r="L188" s="359"/>
      <c r="M188" s="359"/>
      <c r="N188" s="359"/>
      <c r="O188" s="359"/>
      <c r="P188" s="359"/>
      <c r="Q188" s="359"/>
      <c r="R188" s="359"/>
      <c r="S188" s="359"/>
      <c r="T188" s="359"/>
      <c r="U188" s="359"/>
      <c r="V188" s="359"/>
      <c r="W188" s="359"/>
      <c r="X188" s="359"/>
      <c r="Y188" s="359"/>
      <c r="Z188" s="359"/>
      <c r="AA188" s="359"/>
      <c r="AB188" s="359"/>
      <c r="AC188" s="359"/>
      <c r="AD188" s="359"/>
      <c r="AE188" s="359"/>
      <c r="AF188" s="359"/>
      <c r="AG188" s="359"/>
      <c r="AH188" s="359"/>
      <c r="AI188" s="359"/>
      <c r="AJ188" s="359"/>
      <c r="AK188" s="359"/>
      <c r="AL188" s="359"/>
      <c r="AM188" s="359"/>
      <c r="AN188" s="359"/>
      <c r="AO188" s="359"/>
      <c r="AP188" s="359"/>
      <c r="AQ188" s="359"/>
      <c r="AR188" s="359"/>
      <c r="AS188" s="359"/>
      <c r="AT188" s="359"/>
      <c r="AU188" s="359"/>
      <c r="AV188" s="359"/>
      <c r="AW188" s="359"/>
      <c r="AX188" s="359"/>
      <c r="AY188" s="359"/>
    </row>
    <row r="189" spans="4:51" x14ac:dyDescent="0.3">
      <c r="D189" s="359"/>
      <c r="E189" s="359"/>
      <c r="F189" s="359"/>
      <c r="H189" s="359"/>
      <c r="I189" s="359"/>
      <c r="J189" s="359"/>
      <c r="K189" s="359"/>
      <c r="L189" s="359"/>
      <c r="M189" s="359"/>
      <c r="N189" s="359"/>
      <c r="O189" s="359"/>
      <c r="P189" s="359"/>
      <c r="Q189" s="359"/>
      <c r="R189" s="359"/>
      <c r="S189" s="359"/>
      <c r="T189" s="359"/>
      <c r="U189" s="359"/>
      <c r="V189" s="359"/>
      <c r="W189" s="359"/>
      <c r="X189" s="359"/>
      <c r="Y189" s="359"/>
      <c r="Z189" s="359"/>
      <c r="AA189" s="359"/>
      <c r="AB189" s="359"/>
      <c r="AC189" s="359"/>
      <c r="AD189" s="359"/>
      <c r="AE189" s="359"/>
      <c r="AF189" s="359"/>
      <c r="AG189" s="359"/>
      <c r="AH189" s="359"/>
      <c r="AI189" s="359"/>
      <c r="AJ189" s="359"/>
      <c r="AK189" s="359"/>
      <c r="AL189" s="359"/>
      <c r="AM189" s="359"/>
      <c r="AN189" s="359"/>
      <c r="AO189" s="359"/>
      <c r="AP189" s="359"/>
      <c r="AQ189" s="359"/>
      <c r="AR189" s="359"/>
      <c r="AS189" s="359"/>
      <c r="AT189" s="359"/>
      <c r="AU189" s="359"/>
      <c r="AV189" s="359"/>
      <c r="AW189" s="359"/>
      <c r="AX189" s="359"/>
      <c r="AY189" s="359"/>
    </row>
    <row r="190" spans="4:51" x14ac:dyDescent="0.3">
      <c r="D190" s="359"/>
      <c r="E190" s="359"/>
      <c r="F190" s="359"/>
      <c r="H190" s="359"/>
      <c r="I190" s="359"/>
      <c r="J190" s="359"/>
      <c r="K190" s="359"/>
      <c r="L190" s="359"/>
      <c r="M190" s="359"/>
      <c r="N190" s="359"/>
      <c r="O190" s="359"/>
      <c r="P190" s="359"/>
      <c r="Q190" s="359"/>
      <c r="R190" s="359"/>
      <c r="S190" s="359"/>
      <c r="T190" s="359"/>
      <c r="U190" s="359"/>
      <c r="V190" s="359"/>
      <c r="W190" s="359"/>
      <c r="X190" s="359"/>
      <c r="Y190" s="359"/>
      <c r="Z190" s="359"/>
      <c r="AA190" s="359"/>
      <c r="AB190" s="359"/>
      <c r="AC190" s="359"/>
      <c r="AD190" s="359"/>
      <c r="AE190" s="359"/>
      <c r="AF190" s="359"/>
      <c r="AG190" s="359"/>
      <c r="AH190" s="359"/>
      <c r="AI190" s="359"/>
      <c r="AJ190" s="359"/>
      <c r="AK190" s="359"/>
      <c r="AL190" s="359"/>
      <c r="AM190" s="359"/>
      <c r="AN190" s="359"/>
      <c r="AO190" s="359"/>
      <c r="AP190" s="359"/>
      <c r="AQ190" s="359"/>
      <c r="AR190" s="359"/>
      <c r="AS190" s="359"/>
      <c r="AT190" s="359"/>
      <c r="AU190" s="359"/>
      <c r="AV190" s="359"/>
      <c r="AW190" s="359"/>
      <c r="AX190" s="359"/>
      <c r="AY190" s="359"/>
    </row>
    <row r="191" spans="4:51" x14ac:dyDescent="0.3">
      <c r="D191" s="359"/>
      <c r="E191" s="359"/>
      <c r="F191" s="359"/>
      <c r="H191" s="359"/>
      <c r="I191" s="359"/>
      <c r="J191" s="359"/>
      <c r="K191" s="359"/>
      <c r="L191" s="359"/>
      <c r="M191" s="359"/>
      <c r="N191" s="359"/>
      <c r="O191" s="359"/>
      <c r="P191" s="359"/>
      <c r="Q191" s="359"/>
      <c r="R191" s="359"/>
      <c r="S191" s="359"/>
      <c r="T191" s="359"/>
      <c r="U191" s="359"/>
      <c r="V191" s="359"/>
      <c r="W191" s="359"/>
      <c r="X191" s="359"/>
      <c r="Y191" s="359"/>
      <c r="Z191" s="359"/>
      <c r="AA191" s="359"/>
      <c r="AB191" s="359"/>
      <c r="AC191" s="359"/>
      <c r="AD191" s="359"/>
      <c r="AE191" s="359"/>
      <c r="AF191" s="359"/>
      <c r="AG191" s="359"/>
      <c r="AH191" s="359"/>
      <c r="AI191" s="359"/>
      <c r="AJ191" s="359"/>
      <c r="AK191" s="359"/>
      <c r="AL191" s="359"/>
      <c r="AM191" s="359"/>
      <c r="AN191" s="359"/>
      <c r="AO191" s="359"/>
      <c r="AP191" s="359"/>
      <c r="AQ191" s="359"/>
      <c r="AR191" s="359"/>
      <c r="AS191" s="359"/>
      <c r="AT191" s="359"/>
      <c r="AU191" s="359"/>
      <c r="AV191" s="359"/>
      <c r="AW191" s="359"/>
      <c r="AX191" s="359"/>
      <c r="AY191" s="359"/>
    </row>
    <row r="192" spans="4:51" x14ac:dyDescent="0.3">
      <c r="D192" s="359"/>
      <c r="E192" s="359"/>
      <c r="F192" s="359"/>
      <c r="H192" s="359"/>
      <c r="I192" s="359"/>
      <c r="J192" s="359"/>
      <c r="K192" s="359"/>
      <c r="L192" s="359"/>
      <c r="M192" s="359"/>
      <c r="N192" s="359"/>
      <c r="O192" s="359"/>
      <c r="P192" s="359"/>
      <c r="Q192" s="359"/>
      <c r="R192" s="359"/>
      <c r="S192" s="359"/>
      <c r="T192" s="359"/>
      <c r="U192" s="359"/>
      <c r="V192" s="359"/>
      <c r="W192" s="359"/>
      <c r="X192" s="359"/>
      <c r="Y192" s="359"/>
      <c r="Z192" s="359"/>
      <c r="AA192" s="359"/>
      <c r="AB192" s="359"/>
      <c r="AC192" s="359"/>
      <c r="AD192" s="359"/>
      <c r="AE192" s="359"/>
      <c r="AF192" s="359"/>
      <c r="AG192" s="359"/>
      <c r="AH192" s="359"/>
      <c r="AI192" s="359"/>
      <c r="AJ192" s="359"/>
      <c r="AK192" s="359"/>
      <c r="AL192" s="359"/>
      <c r="AM192" s="359"/>
      <c r="AN192" s="359"/>
      <c r="AO192" s="359"/>
      <c r="AP192" s="359"/>
      <c r="AQ192" s="359"/>
      <c r="AR192" s="359"/>
      <c r="AS192" s="359"/>
      <c r="AT192" s="359"/>
      <c r="AU192" s="359"/>
      <c r="AV192" s="359"/>
      <c r="AW192" s="359"/>
      <c r="AX192" s="359"/>
      <c r="AY192" s="359"/>
    </row>
    <row r="193" spans="4:51" x14ac:dyDescent="0.3">
      <c r="D193" s="359"/>
      <c r="E193" s="359"/>
      <c r="F193" s="359"/>
      <c r="H193" s="359"/>
      <c r="I193" s="359"/>
      <c r="J193" s="359"/>
      <c r="K193" s="359"/>
      <c r="L193" s="359"/>
      <c r="M193" s="359"/>
      <c r="N193" s="359"/>
      <c r="O193" s="359"/>
      <c r="P193" s="359"/>
      <c r="Q193" s="359"/>
      <c r="R193" s="359"/>
      <c r="S193" s="359"/>
      <c r="T193" s="359"/>
      <c r="U193" s="359"/>
      <c r="V193" s="359"/>
      <c r="W193" s="359"/>
      <c r="X193" s="359"/>
      <c r="Y193" s="359"/>
      <c r="Z193" s="359"/>
      <c r="AA193" s="359"/>
      <c r="AB193" s="359"/>
      <c r="AC193" s="359"/>
      <c r="AD193" s="359"/>
      <c r="AE193" s="359"/>
      <c r="AF193" s="359"/>
      <c r="AG193" s="359"/>
      <c r="AH193" s="359"/>
      <c r="AI193" s="359"/>
      <c r="AJ193" s="359"/>
      <c r="AK193" s="359"/>
      <c r="AL193" s="359"/>
      <c r="AM193" s="359"/>
      <c r="AN193" s="359"/>
      <c r="AO193" s="359"/>
      <c r="AP193" s="359"/>
      <c r="AQ193" s="359"/>
      <c r="AR193" s="359"/>
      <c r="AS193" s="359"/>
      <c r="AT193" s="359"/>
      <c r="AU193" s="359"/>
      <c r="AV193" s="359"/>
      <c r="AW193" s="359"/>
      <c r="AX193" s="359"/>
      <c r="AY193" s="359"/>
    </row>
    <row r="194" spans="4:51" x14ac:dyDescent="0.3">
      <c r="D194" s="359"/>
      <c r="E194" s="359"/>
      <c r="F194" s="359"/>
      <c r="H194" s="359"/>
      <c r="I194" s="359"/>
      <c r="J194" s="359"/>
      <c r="K194" s="359"/>
      <c r="L194" s="359"/>
      <c r="M194" s="359"/>
      <c r="N194" s="359"/>
      <c r="O194" s="359"/>
      <c r="P194" s="359"/>
      <c r="Q194" s="359"/>
      <c r="R194" s="359"/>
      <c r="S194" s="359"/>
      <c r="T194" s="359"/>
      <c r="U194" s="359"/>
      <c r="V194" s="359"/>
      <c r="W194" s="359"/>
      <c r="X194" s="359"/>
      <c r="Y194" s="359"/>
      <c r="Z194" s="359"/>
      <c r="AA194" s="359"/>
      <c r="AB194" s="359"/>
      <c r="AC194" s="359"/>
      <c r="AD194" s="359"/>
      <c r="AE194" s="359"/>
      <c r="AF194" s="359"/>
      <c r="AG194" s="359"/>
      <c r="AH194" s="359"/>
      <c r="AI194" s="359"/>
      <c r="AJ194" s="359"/>
      <c r="AK194" s="359"/>
      <c r="AL194" s="359"/>
      <c r="AM194" s="359"/>
      <c r="AN194" s="359"/>
      <c r="AO194" s="359"/>
      <c r="AP194" s="359"/>
      <c r="AQ194" s="359"/>
      <c r="AR194" s="359"/>
      <c r="AS194" s="359"/>
      <c r="AT194" s="359"/>
      <c r="AU194" s="359"/>
      <c r="AV194" s="359"/>
      <c r="AW194" s="359"/>
      <c r="AX194" s="359"/>
      <c r="AY194" s="359"/>
    </row>
    <row r="195" spans="4:51" x14ac:dyDescent="0.3">
      <c r="D195" s="359"/>
      <c r="E195" s="359"/>
      <c r="F195" s="359"/>
      <c r="H195" s="359"/>
      <c r="I195" s="359"/>
      <c r="J195" s="359"/>
      <c r="K195" s="359"/>
      <c r="L195" s="359"/>
      <c r="M195" s="359"/>
      <c r="N195" s="359"/>
      <c r="O195" s="359"/>
      <c r="P195" s="359"/>
      <c r="Q195" s="359"/>
      <c r="R195" s="359"/>
      <c r="S195" s="359"/>
      <c r="T195" s="359"/>
      <c r="U195" s="359"/>
      <c r="V195" s="359"/>
      <c r="W195" s="359"/>
      <c r="X195" s="359"/>
      <c r="Y195" s="359"/>
      <c r="Z195" s="359"/>
      <c r="AA195" s="359"/>
      <c r="AB195" s="359"/>
      <c r="AC195" s="359"/>
      <c r="AD195" s="359"/>
      <c r="AE195" s="359"/>
      <c r="AF195" s="359"/>
      <c r="AG195" s="359"/>
      <c r="AH195" s="359"/>
      <c r="AI195" s="359"/>
      <c r="AJ195" s="359"/>
      <c r="AK195" s="359"/>
      <c r="AL195" s="359"/>
      <c r="AM195" s="359"/>
      <c r="AN195" s="359"/>
      <c r="AO195" s="359"/>
      <c r="AP195" s="359"/>
      <c r="AQ195" s="359"/>
      <c r="AR195" s="359"/>
      <c r="AS195" s="359"/>
      <c r="AT195" s="359"/>
      <c r="AU195" s="359"/>
      <c r="AV195" s="359"/>
      <c r="AW195" s="359"/>
      <c r="AX195" s="359"/>
      <c r="AY195" s="359"/>
    </row>
    <row r="196" spans="4:51" x14ac:dyDescent="0.3">
      <c r="D196" s="359"/>
      <c r="E196" s="359"/>
      <c r="F196" s="359"/>
      <c r="H196" s="359"/>
      <c r="I196" s="359"/>
      <c r="J196" s="359"/>
      <c r="K196" s="359"/>
      <c r="L196" s="359"/>
      <c r="M196" s="359"/>
      <c r="N196" s="359"/>
      <c r="O196" s="359"/>
      <c r="P196" s="359"/>
      <c r="Q196" s="359"/>
      <c r="R196" s="359"/>
      <c r="S196" s="359"/>
      <c r="T196" s="359"/>
      <c r="U196" s="359"/>
      <c r="V196" s="359"/>
      <c r="W196" s="359"/>
      <c r="X196" s="359"/>
      <c r="Y196" s="359"/>
      <c r="Z196" s="359"/>
      <c r="AA196" s="359"/>
      <c r="AB196" s="359"/>
      <c r="AC196" s="359"/>
      <c r="AD196" s="359"/>
      <c r="AE196" s="359"/>
      <c r="AF196" s="359"/>
      <c r="AG196" s="359"/>
      <c r="AH196" s="359"/>
      <c r="AI196" s="359"/>
      <c r="AJ196" s="359"/>
      <c r="AK196" s="359"/>
      <c r="AL196" s="359"/>
      <c r="AM196" s="359"/>
      <c r="AN196" s="359"/>
      <c r="AO196" s="359"/>
      <c r="AP196" s="359"/>
      <c r="AQ196" s="359"/>
      <c r="AR196" s="359"/>
      <c r="AS196" s="359"/>
      <c r="AT196" s="359"/>
      <c r="AU196" s="359"/>
      <c r="AV196" s="359"/>
      <c r="AW196" s="359"/>
      <c r="AX196" s="359"/>
      <c r="AY196" s="359"/>
    </row>
    <row r="197" spans="4:51" x14ac:dyDescent="0.3">
      <c r="D197" s="359"/>
      <c r="E197" s="359"/>
      <c r="F197" s="359"/>
      <c r="H197" s="359"/>
      <c r="I197" s="359"/>
      <c r="J197" s="359"/>
      <c r="K197" s="359"/>
      <c r="L197" s="359"/>
      <c r="M197" s="359"/>
      <c r="N197" s="359"/>
      <c r="O197" s="359"/>
      <c r="P197" s="359"/>
      <c r="Q197" s="359"/>
      <c r="R197" s="359"/>
      <c r="S197" s="359"/>
      <c r="T197" s="359"/>
      <c r="U197" s="359"/>
      <c r="V197" s="359"/>
      <c r="W197" s="359"/>
      <c r="X197" s="359"/>
      <c r="Y197" s="359"/>
      <c r="Z197" s="359"/>
      <c r="AA197" s="359"/>
      <c r="AB197" s="359"/>
      <c r="AC197" s="359"/>
      <c r="AD197" s="359"/>
      <c r="AE197" s="359"/>
      <c r="AF197" s="359"/>
      <c r="AG197" s="359"/>
      <c r="AH197" s="359"/>
      <c r="AI197" s="359"/>
      <c r="AJ197" s="359"/>
      <c r="AK197" s="359"/>
      <c r="AL197" s="359"/>
      <c r="AM197" s="359"/>
      <c r="AN197" s="359"/>
      <c r="AO197" s="359"/>
      <c r="AP197" s="359"/>
      <c r="AQ197" s="359"/>
      <c r="AR197" s="359"/>
      <c r="AS197" s="359"/>
      <c r="AT197" s="359"/>
      <c r="AU197" s="359"/>
      <c r="AV197" s="359"/>
      <c r="AW197" s="359"/>
      <c r="AX197" s="359"/>
      <c r="AY197" s="359"/>
    </row>
    <row r="198" spans="4:51" x14ac:dyDescent="0.3">
      <c r="D198" s="359"/>
      <c r="E198" s="359"/>
      <c r="F198" s="359"/>
      <c r="H198" s="359"/>
      <c r="I198" s="359"/>
      <c r="J198" s="359"/>
      <c r="K198" s="359"/>
      <c r="L198" s="359"/>
      <c r="M198" s="359"/>
      <c r="N198" s="359"/>
      <c r="O198" s="359"/>
      <c r="P198" s="359"/>
      <c r="Q198" s="359"/>
      <c r="R198" s="359"/>
      <c r="S198" s="359"/>
      <c r="T198" s="359"/>
      <c r="U198" s="359"/>
      <c r="V198" s="359"/>
      <c r="W198" s="359"/>
      <c r="X198" s="359"/>
      <c r="Y198" s="359"/>
      <c r="Z198" s="359"/>
      <c r="AA198" s="359"/>
      <c r="AB198" s="359"/>
      <c r="AC198" s="359"/>
      <c r="AD198" s="359"/>
      <c r="AE198" s="359"/>
      <c r="AF198" s="359"/>
      <c r="AG198" s="359"/>
      <c r="AH198" s="359"/>
      <c r="AI198" s="359"/>
      <c r="AJ198" s="359"/>
      <c r="AK198" s="359"/>
      <c r="AL198" s="359"/>
      <c r="AM198" s="359"/>
      <c r="AN198" s="359"/>
      <c r="AO198" s="359"/>
      <c r="AP198" s="359"/>
      <c r="AQ198" s="359"/>
      <c r="AR198" s="359"/>
      <c r="AS198" s="359"/>
      <c r="AT198" s="359"/>
      <c r="AU198" s="359"/>
      <c r="AV198" s="359"/>
      <c r="AW198" s="359"/>
      <c r="AX198" s="359"/>
      <c r="AY198" s="359"/>
    </row>
    <row r="199" spans="4:51" x14ac:dyDescent="0.3">
      <c r="D199" s="359"/>
      <c r="E199" s="359"/>
      <c r="F199" s="359"/>
      <c r="H199" s="359"/>
      <c r="I199" s="359"/>
      <c r="J199" s="359"/>
      <c r="K199" s="359"/>
      <c r="L199" s="359"/>
      <c r="M199" s="359"/>
      <c r="N199" s="359"/>
      <c r="O199" s="359"/>
      <c r="P199" s="359"/>
      <c r="Q199" s="359"/>
      <c r="R199" s="359"/>
      <c r="S199" s="359"/>
      <c r="T199" s="359"/>
      <c r="U199" s="359"/>
      <c r="V199" s="359"/>
      <c r="W199" s="359"/>
      <c r="X199" s="359"/>
      <c r="Y199" s="359"/>
      <c r="Z199" s="359"/>
      <c r="AA199" s="359"/>
      <c r="AB199" s="359"/>
      <c r="AC199" s="359"/>
      <c r="AD199" s="359"/>
      <c r="AE199" s="359"/>
      <c r="AF199" s="359"/>
      <c r="AG199" s="359"/>
      <c r="AH199" s="359"/>
      <c r="AI199" s="359"/>
      <c r="AJ199" s="359"/>
      <c r="AK199" s="359"/>
      <c r="AL199" s="359"/>
      <c r="AM199" s="359"/>
      <c r="AN199" s="359"/>
      <c r="AO199" s="359"/>
      <c r="AP199" s="359"/>
      <c r="AQ199" s="359"/>
      <c r="AR199" s="359"/>
      <c r="AS199" s="359"/>
      <c r="AT199" s="359"/>
      <c r="AU199" s="359"/>
      <c r="AV199" s="359"/>
      <c r="AW199" s="359"/>
      <c r="AX199" s="359"/>
      <c r="AY199" s="359"/>
    </row>
    <row r="200" spans="4:51" x14ac:dyDescent="0.3">
      <c r="D200" s="359"/>
      <c r="E200" s="359"/>
      <c r="F200" s="359"/>
      <c r="H200" s="359"/>
      <c r="I200" s="359"/>
      <c r="J200" s="359"/>
      <c r="K200" s="359"/>
      <c r="L200" s="359"/>
      <c r="M200" s="359"/>
      <c r="N200" s="359"/>
      <c r="O200" s="359"/>
      <c r="P200" s="359"/>
      <c r="Q200" s="359"/>
      <c r="R200" s="359"/>
      <c r="S200" s="359"/>
      <c r="T200" s="359"/>
      <c r="U200" s="359"/>
      <c r="V200" s="359"/>
      <c r="W200" s="359"/>
      <c r="X200" s="359"/>
      <c r="Y200" s="359"/>
      <c r="Z200" s="359"/>
      <c r="AA200" s="359"/>
      <c r="AB200" s="359"/>
      <c r="AC200" s="359"/>
      <c r="AD200" s="359"/>
      <c r="AE200" s="359"/>
      <c r="AF200" s="359"/>
      <c r="AG200" s="359"/>
      <c r="AH200" s="359"/>
      <c r="AI200" s="359"/>
      <c r="AJ200" s="359"/>
      <c r="AK200" s="359"/>
      <c r="AL200" s="359"/>
      <c r="AM200" s="359"/>
      <c r="AN200" s="359"/>
      <c r="AO200" s="359"/>
      <c r="AP200" s="359"/>
      <c r="AQ200" s="359"/>
      <c r="AR200" s="359"/>
      <c r="AS200" s="359"/>
      <c r="AT200" s="359"/>
      <c r="AU200" s="359"/>
      <c r="AV200" s="359"/>
      <c r="AW200" s="359"/>
      <c r="AX200" s="359"/>
      <c r="AY200" s="359"/>
    </row>
    <row r="201" spans="4:51" x14ac:dyDescent="0.3">
      <c r="D201" s="359"/>
      <c r="E201" s="359"/>
      <c r="F201" s="359"/>
      <c r="H201" s="359"/>
      <c r="I201" s="359"/>
      <c r="J201" s="359"/>
      <c r="K201" s="359"/>
      <c r="L201" s="359"/>
      <c r="M201" s="359"/>
      <c r="N201" s="359"/>
      <c r="O201" s="359"/>
      <c r="P201" s="359"/>
      <c r="Q201" s="359"/>
      <c r="R201" s="359"/>
      <c r="S201" s="359"/>
      <c r="T201" s="359"/>
      <c r="U201" s="359"/>
      <c r="V201" s="359"/>
      <c r="W201" s="359"/>
      <c r="X201" s="359"/>
      <c r="Y201" s="359"/>
      <c r="Z201" s="359"/>
      <c r="AA201" s="359"/>
      <c r="AB201" s="359"/>
      <c r="AC201" s="359"/>
      <c r="AD201" s="359"/>
      <c r="AE201" s="359"/>
      <c r="AF201" s="359"/>
      <c r="AG201" s="359"/>
      <c r="AH201" s="359"/>
      <c r="AI201" s="359"/>
      <c r="AJ201" s="359"/>
      <c r="AK201" s="359"/>
      <c r="AL201" s="359"/>
      <c r="AM201" s="359"/>
      <c r="AN201" s="359"/>
      <c r="AO201" s="359"/>
      <c r="AP201" s="359"/>
      <c r="AQ201" s="359"/>
      <c r="AR201" s="359"/>
      <c r="AS201" s="359"/>
      <c r="AT201" s="359"/>
      <c r="AU201" s="359"/>
      <c r="AV201" s="359"/>
      <c r="AW201" s="359"/>
      <c r="AX201" s="359"/>
      <c r="AY201" s="359"/>
    </row>
    <row r="202" spans="4:51" x14ac:dyDescent="0.3">
      <c r="D202" s="359"/>
      <c r="E202" s="359"/>
      <c r="F202" s="359"/>
      <c r="H202" s="359"/>
      <c r="I202" s="359"/>
      <c r="J202" s="359"/>
      <c r="K202" s="359"/>
      <c r="L202" s="359"/>
      <c r="M202" s="359"/>
      <c r="N202" s="359"/>
      <c r="O202" s="359"/>
      <c r="P202" s="359"/>
      <c r="Q202" s="359"/>
      <c r="R202" s="359"/>
      <c r="S202" s="359"/>
      <c r="T202" s="359"/>
      <c r="U202" s="359"/>
      <c r="V202" s="359"/>
      <c r="W202" s="359"/>
      <c r="X202" s="359"/>
      <c r="Y202" s="359"/>
      <c r="Z202" s="359"/>
      <c r="AA202" s="359"/>
      <c r="AB202" s="359"/>
      <c r="AC202" s="359"/>
      <c r="AD202" s="359"/>
      <c r="AE202" s="359"/>
      <c r="AF202" s="359"/>
      <c r="AG202" s="359"/>
      <c r="AH202" s="359"/>
      <c r="AI202" s="359"/>
      <c r="AJ202" s="359"/>
      <c r="AK202" s="359"/>
      <c r="AL202" s="359"/>
      <c r="AM202" s="359"/>
      <c r="AN202" s="359"/>
      <c r="AO202" s="359"/>
      <c r="AP202" s="359"/>
      <c r="AQ202" s="359"/>
      <c r="AR202" s="359"/>
      <c r="AS202" s="359"/>
      <c r="AT202" s="359"/>
      <c r="AU202" s="359"/>
      <c r="AV202" s="359"/>
      <c r="AW202" s="359"/>
      <c r="AX202" s="359"/>
      <c r="AY202" s="359"/>
    </row>
    <row r="203" spans="4:51" x14ac:dyDescent="0.3">
      <c r="D203" s="359"/>
      <c r="E203" s="359"/>
      <c r="F203" s="359"/>
      <c r="H203" s="359"/>
      <c r="I203" s="359"/>
      <c r="J203" s="359"/>
      <c r="K203" s="359"/>
      <c r="L203" s="359"/>
      <c r="M203" s="359"/>
      <c r="N203" s="359"/>
      <c r="O203" s="359"/>
      <c r="P203" s="359"/>
      <c r="Q203" s="359"/>
      <c r="R203" s="359"/>
      <c r="S203" s="359"/>
      <c r="T203" s="359"/>
      <c r="U203" s="359"/>
      <c r="V203" s="359"/>
      <c r="W203" s="359"/>
      <c r="X203" s="359"/>
      <c r="Y203" s="359"/>
      <c r="Z203" s="359"/>
      <c r="AA203" s="359"/>
      <c r="AB203" s="359"/>
      <c r="AC203" s="359"/>
      <c r="AD203" s="359"/>
      <c r="AE203" s="359"/>
      <c r="AF203" s="359"/>
      <c r="AG203" s="359"/>
      <c r="AH203" s="359"/>
      <c r="AI203" s="359"/>
      <c r="AJ203" s="359"/>
      <c r="AK203" s="359"/>
      <c r="AL203" s="359"/>
      <c r="AM203" s="359"/>
      <c r="AN203" s="359"/>
      <c r="AO203" s="359"/>
      <c r="AP203" s="359"/>
      <c r="AQ203" s="359"/>
      <c r="AR203" s="359"/>
      <c r="AS203" s="359"/>
      <c r="AT203" s="359"/>
      <c r="AU203" s="359"/>
      <c r="AV203" s="359"/>
      <c r="AW203" s="359"/>
      <c r="AX203" s="359"/>
      <c r="AY203" s="359"/>
    </row>
    <row r="204" spans="4:51" x14ac:dyDescent="0.3">
      <c r="D204" s="359"/>
      <c r="E204" s="359"/>
      <c r="F204" s="359"/>
      <c r="H204" s="359"/>
      <c r="I204" s="359"/>
      <c r="J204" s="359"/>
      <c r="K204" s="359"/>
      <c r="L204" s="359"/>
      <c r="M204" s="359"/>
      <c r="N204" s="359"/>
      <c r="O204" s="359"/>
      <c r="P204" s="359"/>
      <c r="Q204" s="359"/>
      <c r="R204" s="359"/>
      <c r="S204" s="359"/>
      <c r="T204" s="359"/>
      <c r="U204" s="359"/>
      <c r="V204" s="359"/>
      <c r="W204" s="359"/>
      <c r="X204" s="359"/>
      <c r="Y204" s="359"/>
      <c r="Z204" s="359"/>
      <c r="AA204" s="359"/>
      <c r="AB204" s="359"/>
      <c r="AC204" s="359"/>
      <c r="AD204" s="359"/>
      <c r="AE204" s="359"/>
      <c r="AF204" s="359"/>
      <c r="AG204" s="359"/>
      <c r="AH204" s="359"/>
      <c r="AI204" s="359"/>
      <c r="AJ204" s="359"/>
      <c r="AK204" s="359"/>
      <c r="AL204" s="359"/>
      <c r="AM204" s="359"/>
      <c r="AN204" s="359"/>
      <c r="AO204" s="359"/>
      <c r="AP204" s="359"/>
      <c r="AQ204" s="359"/>
      <c r="AR204" s="359"/>
      <c r="AS204" s="359"/>
      <c r="AT204" s="359"/>
      <c r="AU204" s="359"/>
      <c r="AV204" s="359"/>
      <c r="AW204" s="359"/>
      <c r="AX204" s="359"/>
      <c r="AY204" s="359"/>
    </row>
    <row r="205" spans="4:51" x14ac:dyDescent="0.3">
      <c r="D205" s="359"/>
      <c r="E205" s="359"/>
      <c r="F205" s="359"/>
      <c r="H205" s="359"/>
      <c r="I205" s="359"/>
      <c r="J205" s="359"/>
      <c r="K205" s="359"/>
      <c r="L205" s="359"/>
      <c r="M205" s="359"/>
      <c r="N205" s="359"/>
      <c r="O205" s="359"/>
      <c r="P205" s="359"/>
      <c r="Q205" s="359"/>
      <c r="R205" s="359"/>
      <c r="S205" s="359"/>
      <c r="T205" s="359"/>
      <c r="U205" s="359"/>
      <c r="V205" s="359"/>
      <c r="W205" s="359"/>
      <c r="X205" s="359"/>
      <c r="Y205" s="359"/>
      <c r="Z205" s="359"/>
      <c r="AA205" s="359"/>
      <c r="AB205" s="359"/>
      <c r="AC205" s="359"/>
      <c r="AD205" s="359"/>
      <c r="AE205" s="359"/>
      <c r="AF205" s="359"/>
      <c r="AG205" s="359"/>
      <c r="AH205" s="359"/>
      <c r="AI205" s="359"/>
      <c r="AJ205" s="359"/>
      <c r="AK205" s="359"/>
      <c r="AL205" s="359"/>
      <c r="AM205" s="359"/>
      <c r="AN205" s="359"/>
      <c r="AO205" s="359"/>
      <c r="AP205" s="359"/>
      <c r="AQ205" s="359"/>
      <c r="AR205" s="359"/>
      <c r="AS205" s="359"/>
      <c r="AT205" s="359"/>
      <c r="AU205" s="359"/>
      <c r="AV205" s="359"/>
      <c r="AW205" s="359"/>
      <c r="AX205" s="359"/>
      <c r="AY205" s="359"/>
    </row>
    <row r="206" spans="4:51" x14ac:dyDescent="0.3">
      <c r="D206" s="359"/>
      <c r="E206" s="359"/>
      <c r="F206" s="359"/>
      <c r="H206" s="359"/>
      <c r="I206" s="359"/>
      <c r="J206" s="359"/>
      <c r="K206" s="359"/>
      <c r="L206" s="359"/>
      <c r="M206" s="359"/>
      <c r="N206" s="359"/>
      <c r="O206" s="359"/>
      <c r="P206" s="359"/>
      <c r="Q206" s="359"/>
      <c r="R206" s="359"/>
      <c r="S206" s="359"/>
      <c r="T206" s="359"/>
      <c r="U206" s="359"/>
      <c r="V206" s="359"/>
      <c r="W206" s="359"/>
      <c r="X206" s="359"/>
      <c r="Y206" s="359"/>
      <c r="Z206" s="359"/>
      <c r="AA206" s="359"/>
      <c r="AB206" s="359"/>
      <c r="AC206" s="359"/>
      <c r="AD206" s="359"/>
      <c r="AE206" s="359"/>
      <c r="AF206" s="359"/>
      <c r="AG206" s="359"/>
      <c r="AH206" s="359"/>
      <c r="AI206" s="359"/>
      <c r="AJ206" s="359"/>
      <c r="AK206" s="359"/>
      <c r="AL206" s="359"/>
      <c r="AM206" s="359"/>
      <c r="AN206" s="359"/>
      <c r="AO206" s="359"/>
      <c r="AP206" s="359"/>
      <c r="AQ206" s="359"/>
      <c r="AR206" s="359"/>
      <c r="AS206" s="359"/>
      <c r="AT206" s="359"/>
      <c r="AU206" s="359"/>
      <c r="AV206" s="359"/>
      <c r="AW206" s="359"/>
      <c r="AX206" s="359"/>
      <c r="AY206" s="359"/>
    </row>
    <row r="207" spans="4:51" x14ac:dyDescent="0.3">
      <c r="D207" s="359"/>
      <c r="E207" s="359"/>
      <c r="F207" s="359"/>
      <c r="H207" s="359"/>
      <c r="I207" s="359"/>
      <c r="J207" s="359"/>
      <c r="K207" s="359"/>
      <c r="L207" s="359"/>
      <c r="M207" s="359"/>
      <c r="N207" s="359"/>
      <c r="O207" s="359"/>
      <c r="P207" s="359"/>
      <c r="Q207" s="359"/>
      <c r="R207" s="359"/>
      <c r="S207" s="359"/>
      <c r="T207" s="359"/>
      <c r="U207" s="359"/>
      <c r="V207" s="359"/>
      <c r="W207" s="359"/>
      <c r="X207" s="359"/>
      <c r="Y207" s="359"/>
      <c r="Z207" s="359"/>
      <c r="AA207" s="359"/>
      <c r="AB207" s="359"/>
      <c r="AC207" s="359"/>
      <c r="AD207" s="359"/>
      <c r="AE207" s="359"/>
      <c r="AF207" s="359"/>
      <c r="AG207" s="359"/>
      <c r="AH207" s="359"/>
      <c r="AI207" s="359"/>
      <c r="AJ207" s="359"/>
      <c r="AK207" s="359"/>
      <c r="AL207" s="359"/>
      <c r="AM207" s="359"/>
      <c r="AN207" s="359"/>
      <c r="AO207" s="359"/>
      <c r="AP207" s="359"/>
      <c r="AQ207" s="359"/>
      <c r="AR207" s="359"/>
      <c r="AS207" s="359"/>
      <c r="AT207" s="359"/>
      <c r="AU207" s="359"/>
      <c r="AV207" s="359"/>
      <c r="AW207" s="359"/>
      <c r="AX207" s="359"/>
      <c r="AY207" s="359"/>
    </row>
    <row r="208" spans="4:51" x14ac:dyDescent="0.3">
      <c r="D208" s="359"/>
      <c r="E208" s="359"/>
      <c r="F208" s="359"/>
      <c r="H208" s="359"/>
      <c r="I208" s="359"/>
      <c r="J208" s="359"/>
      <c r="K208" s="359"/>
      <c r="L208" s="359"/>
      <c r="M208" s="359"/>
      <c r="N208" s="359"/>
      <c r="O208" s="359"/>
      <c r="P208" s="359"/>
      <c r="Q208" s="359"/>
      <c r="R208" s="359"/>
      <c r="S208" s="359"/>
      <c r="T208" s="359"/>
      <c r="U208" s="359"/>
      <c r="V208" s="359"/>
      <c r="W208" s="359"/>
      <c r="X208" s="359"/>
      <c r="Y208" s="359"/>
      <c r="Z208" s="359"/>
      <c r="AA208" s="359"/>
      <c r="AB208" s="359"/>
      <c r="AC208" s="359"/>
      <c r="AD208" s="359"/>
      <c r="AE208" s="359"/>
      <c r="AF208" s="359"/>
      <c r="AG208" s="359"/>
      <c r="AH208" s="359"/>
      <c r="AI208" s="359"/>
      <c r="AJ208" s="359"/>
      <c r="AK208" s="359"/>
      <c r="AL208" s="359"/>
      <c r="AM208" s="359"/>
      <c r="AN208" s="359"/>
      <c r="AO208" s="359"/>
      <c r="AP208" s="359"/>
      <c r="AQ208" s="359"/>
      <c r="AR208" s="359"/>
      <c r="AS208" s="359"/>
      <c r="AT208" s="359"/>
      <c r="AU208" s="359"/>
      <c r="AV208" s="359"/>
      <c r="AW208" s="359"/>
      <c r="AX208" s="359"/>
      <c r="AY208" s="359"/>
    </row>
    <row r="209" spans="4:51" x14ac:dyDescent="0.3">
      <c r="D209" s="359"/>
      <c r="E209" s="359"/>
      <c r="F209" s="359"/>
      <c r="H209" s="359"/>
      <c r="I209" s="359"/>
      <c r="J209" s="359"/>
      <c r="K209" s="359"/>
      <c r="L209" s="359"/>
      <c r="M209" s="359"/>
      <c r="N209" s="359"/>
      <c r="O209" s="359"/>
      <c r="P209" s="359"/>
      <c r="Q209" s="359"/>
      <c r="R209" s="359"/>
      <c r="S209" s="359"/>
      <c r="T209" s="359"/>
      <c r="U209" s="359"/>
      <c r="V209" s="359"/>
      <c r="W209" s="359"/>
      <c r="X209" s="359"/>
      <c r="Y209" s="359"/>
      <c r="Z209" s="359"/>
      <c r="AA209" s="359"/>
      <c r="AB209" s="359"/>
      <c r="AC209" s="359"/>
      <c r="AD209" s="359"/>
      <c r="AE209" s="359"/>
      <c r="AF209" s="359"/>
      <c r="AG209" s="359"/>
      <c r="AH209" s="359"/>
      <c r="AI209" s="359"/>
      <c r="AJ209" s="359"/>
      <c r="AK209" s="359"/>
      <c r="AL209" s="359"/>
      <c r="AM209" s="359"/>
      <c r="AN209" s="359"/>
      <c r="AO209" s="359"/>
      <c r="AP209" s="359"/>
      <c r="AQ209" s="359"/>
      <c r="AR209" s="359"/>
      <c r="AS209" s="359"/>
      <c r="AT209" s="359"/>
      <c r="AU209" s="359"/>
      <c r="AV209" s="359"/>
      <c r="AW209" s="359"/>
      <c r="AX209" s="359"/>
      <c r="AY209" s="359"/>
    </row>
    <row r="210" spans="4:51" x14ac:dyDescent="0.3">
      <c r="D210" s="359"/>
      <c r="E210" s="359"/>
      <c r="F210" s="359"/>
      <c r="H210" s="359"/>
      <c r="I210" s="359"/>
      <c r="J210" s="359"/>
      <c r="K210" s="359"/>
      <c r="L210" s="359"/>
      <c r="M210" s="359"/>
      <c r="N210" s="359"/>
      <c r="O210" s="359"/>
      <c r="P210" s="359"/>
      <c r="Q210" s="359"/>
      <c r="R210" s="359"/>
      <c r="S210" s="359"/>
      <c r="T210" s="359"/>
      <c r="U210" s="359"/>
      <c r="V210" s="359"/>
      <c r="W210" s="359"/>
      <c r="X210" s="359"/>
      <c r="Y210" s="359"/>
      <c r="Z210" s="359"/>
      <c r="AA210" s="359"/>
      <c r="AB210" s="359"/>
      <c r="AC210" s="359"/>
      <c r="AD210" s="359"/>
      <c r="AE210" s="359"/>
      <c r="AF210" s="359"/>
      <c r="AG210" s="359"/>
      <c r="AH210" s="359"/>
      <c r="AI210" s="359"/>
      <c r="AJ210" s="359"/>
      <c r="AK210" s="359"/>
      <c r="AL210" s="359"/>
      <c r="AM210" s="359"/>
      <c r="AN210" s="359"/>
      <c r="AO210" s="359"/>
      <c r="AP210" s="359"/>
      <c r="AQ210" s="359"/>
      <c r="AR210" s="359"/>
      <c r="AS210" s="359"/>
      <c r="AT210" s="359"/>
      <c r="AU210" s="359"/>
      <c r="AV210" s="359"/>
      <c r="AW210" s="359"/>
      <c r="AX210" s="359"/>
      <c r="AY210" s="359"/>
    </row>
    <row r="211" spans="4:51" x14ac:dyDescent="0.3">
      <c r="D211" s="359"/>
      <c r="E211" s="359"/>
      <c r="F211" s="359"/>
      <c r="H211" s="359"/>
      <c r="I211" s="359"/>
      <c r="J211" s="359"/>
      <c r="K211" s="359"/>
      <c r="L211" s="359"/>
      <c r="M211" s="359"/>
      <c r="N211" s="359"/>
      <c r="O211" s="359"/>
      <c r="P211" s="359"/>
      <c r="Q211" s="359"/>
      <c r="R211" s="359"/>
      <c r="S211" s="359"/>
      <c r="T211" s="359"/>
      <c r="U211" s="359"/>
      <c r="V211" s="359"/>
      <c r="W211" s="359"/>
      <c r="X211" s="359"/>
      <c r="Y211" s="359"/>
      <c r="Z211" s="359"/>
      <c r="AA211" s="359"/>
      <c r="AB211" s="359"/>
      <c r="AC211" s="359"/>
      <c r="AD211" s="359"/>
      <c r="AE211" s="359"/>
      <c r="AF211" s="359"/>
      <c r="AG211" s="359"/>
      <c r="AH211" s="359"/>
      <c r="AI211" s="359"/>
      <c r="AJ211" s="359"/>
      <c r="AK211" s="359"/>
      <c r="AL211" s="359"/>
      <c r="AM211" s="359"/>
      <c r="AN211" s="359"/>
      <c r="AO211" s="359"/>
      <c r="AP211" s="359"/>
      <c r="AQ211" s="359"/>
      <c r="AR211" s="359"/>
      <c r="AS211" s="359"/>
      <c r="AT211" s="359"/>
      <c r="AU211" s="359"/>
      <c r="AV211" s="359"/>
      <c r="AW211" s="359"/>
      <c r="AX211" s="359"/>
      <c r="AY211" s="359"/>
    </row>
    <row r="212" spans="4:51" x14ac:dyDescent="0.3">
      <c r="D212" s="359"/>
      <c r="E212" s="359"/>
      <c r="F212" s="359"/>
      <c r="H212" s="359"/>
      <c r="I212" s="359"/>
      <c r="J212" s="359"/>
      <c r="K212" s="359"/>
      <c r="L212" s="359"/>
      <c r="M212" s="359"/>
      <c r="N212" s="359"/>
      <c r="O212" s="359"/>
      <c r="P212" s="359"/>
      <c r="Q212" s="359"/>
      <c r="R212" s="359"/>
      <c r="S212" s="359"/>
      <c r="T212" s="359"/>
      <c r="U212" s="359"/>
      <c r="V212" s="359"/>
      <c r="W212" s="359"/>
      <c r="X212" s="359"/>
      <c r="Y212" s="359"/>
      <c r="Z212" s="359"/>
      <c r="AA212" s="359"/>
      <c r="AB212" s="359"/>
      <c r="AC212" s="359"/>
      <c r="AD212" s="359"/>
      <c r="AE212" s="359"/>
      <c r="AF212" s="359"/>
      <c r="AG212" s="359"/>
      <c r="AH212" s="359"/>
      <c r="AI212" s="359"/>
      <c r="AJ212" s="359"/>
      <c r="AK212" s="359"/>
      <c r="AL212" s="359"/>
      <c r="AM212" s="359"/>
      <c r="AN212" s="359"/>
      <c r="AO212" s="359"/>
      <c r="AP212" s="359"/>
      <c r="AQ212" s="359"/>
      <c r="AR212" s="359"/>
      <c r="AS212" s="359"/>
      <c r="AT212" s="359"/>
      <c r="AU212" s="359"/>
      <c r="AV212" s="359"/>
      <c r="AW212" s="359"/>
      <c r="AX212" s="359"/>
      <c r="AY212" s="359"/>
    </row>
    <row r="213" spans="4:51" x14ac:dyDescent="0.3">
      <c r="D213" s="359"/>
      <c r="E213" s="359"/>
      <c r="F213" s="359"/>
      <c r="H213" s="359"/>
      <c r="I213" s="359"/>
      <c r="J213" s="359"/>
      <c r="K213" s="359"/>
      <c r="L213" s="359"/>
      <c r="M213" s="359"/>
      <c r="N213" s="359"/>
      <c r="O213" s="359"/>
      <c r="P213" s="359"/>
      <c r="Q213" s="359"/>
      <c r="R213" s="359"/>
      <c r="S213" s="359"/>
      <c r="T213" s="359"/>
      <c r="U213" s="359"/>
      <c r="V213" s="359"/>
      <c r="W213" s="359"/>
      <c r="X213" s="359"/>
      <c r="Y213" s="359"/>
      <c r="Z213" s="359"/>
      <c r="AA213" s="359"/>
      <c r="AB213" s="359"/>
      <c r="AC213" s="359"/>
      <c r="AD213" s="359"/>
      <c r="AE213" s="359"/>
      <c r="AF213" s="359"/>
      <c r="AG213" s="359"/>
      <c r="AH213" s="359"/>
      <c r="AI213" s="359"/>
      <c r="AJ213" s="359"/>
      <c r="AK213" s="359"/>
      <c r="AL213" s="359"/>
      <c r="AM213" s="359"/>
      <c r="AN213" s="359"/>
      <c r="AO213" s="359"/>
      <c r="AP213" s="359"/>
      <c r="AQ213" s="359"/>
      <c r="AR213" s="359"/>
      <c r="AS213" s="359"/>
      <c r="AT213" s="359"/>
      <c r="AU213" s="359"/>
      <c r="AV213" s="359"/>
      <c r="AW213" s="359"/>
      <c r="AX213" s="359"/>
      <c r="AY213" s="359"/>
    </row>
    <row r="214" spans="4:51" x14ac:dyDescent="0.3">
      <c r="D214" s="359"/>
      <c r="E214" s="359"/>
      <c r="F214" s="359"/>
      <c r="H214" s="359"/>
      <c r="I214" s="359"/>
      <c r="J214" s="359"/>
      <c r="K214" s="359"/>
      <c r="L214" s="359"/>
      <c r="M214" s="359"/>
      <c r="N214" s="359"/>
      <c r="O214" s="359"/>
      <c r="P214" s="359"/>
      <c r="Q214" s="359"/>
      <c r="R214" s="359"/>
      <c r="S214" s="359"/>
      <c r="T214" s="359"/>
      <c r="U214" s="359"/>
      <c r="V214" s="359"/>
      <c r="W214" s="359"/>
      <c r="X214" s="359"/>
      <c r="Y214" s="359"/>
      <c r="Z214" s="359"/>
      <c r="AA214" s="359"/>
      <c r="AB214" s="359"/>
      <c r="AC214" s="359"/>
      <c r="AD214" s="359"/>
      <c r="AE214" s="359"/>
      <c r="AF214" s="359"/>
      <c r="AG214" s="359"/>
      <c r="AH214" s="359"/>
      <c r="AI214" s="359"/>
      <c r="AJ214" s="359"/>
      <c r="AK214" s="359"/>
      <c r="AL214" s="359"/>
      <c r="AM214" s="359"/>
      <c r="AN214" s="359"/>
      <c r="AO214" s="359"/>
      <c r="AP214" s="359"/>
      <c r="AQ214" s="359"/>
      <c r="AR214" s="359"/>
      <c r="AS214" s="359"/>
      <c r="AT214" s="359"/>
      <c r="AU214" s="359"/>
      <c r="AV214" s="359"/>
      <c r="AW214" s="359"/>
      <c r="AX214" s="359"/>
      <c r="AY214" s="359"/>
    </row>
    <row r="215" spans="4:51" x14ac:dyDescent="0.3">
      <c r="D215" s="359"/>
      <c r="E215" s="359"/>
      <c r="F215" s="359"/>
      <c r="H215" s="359"/>
      <c r="I215" s="359"/>
      <c r="J215" s="359"/>
      <c r="K215" s="359"/>
      <c r="L215" s="359"/>
      <c r="M215" s="359"/>
      <c r="N215" s="359"/>
      <c r="O215" s="359"/>
      <c r="P215" s="359"/>
      <c r="Q215" s="359"/>
      <c r="R215" s="359"/>
      <c r="S215" s="359"/>
      <c r="T215" s="359"/>
      <c r="U215" s="359"/>
      <c r="V215" s="359"/>
      <c r="W215" s="359"/>
      <c r="X215" s="359"/>
      <c r="Y215" s="359"/>
      <c r="Z215" s="359"/>
      <c r="AA215" s="359"/>
      <c r="AB215" s="359"/>
      <c r="AC215" s="359"/>
      <c r="AD215" s="359"/>
      <c r="AE215" s="359"/>
      <c r="AF215" s="359"/>
      <c r="AG215" s="359"/>
      <c r="AH215" s="359"/>
      <c r="AI215" s="359"/>
      <c r="AJ215" s="359"/>
      <c r="AK215" s="359"/>
      <c r="AL215" s="359"/>
      <c r="AM215" s="359"/>
      <c r="AN215" s="359"/>
      <c r="AO215" s="359"/>
      <c r="AP215" s="359"/>
      <c r="AQ215" s="359"/>
      <c r="AR215" s="359"/>
      <c r="AS215" s="359"/>
      <c r="AT215" s="359"/>
      <c r="AU215" s="359"/>
      <c r="AV215" s="359"/>
      <c r="AW215" s="359"/>
      <c r="AX215" s="359"/>
      <c r="AY215" s="359"/>
    </row>
    <row r="216" spans="4:51" x14ac:dyDescent="0.3">
      <c r="D216" s="359"/>
      <c r="E216" s="359"/>
      <c r="F216" s="359"/>
      <c r="H216" s="359"/>
      <c r="I216" s="359"/>
      <c r="J216" s="359"/>
      <c r="K216" s="359"/>
      <c r="L216" s="359"/>
      <c r="M216" s="359"/>
      <c r="N216" s="359"/>
      <c r="O216" s="359"/>
      <c r="P216" s="359"/>
      <c r="Q216" s="359"/>
      <c r="R216" s="359"/>
      <c r="S216" s="359"/>
      <c r="T216" s="359"/>
      <c r="U216" s="359"/>
      <c r="V216" s="359"/>
      <c r="W216" s="359"/>
      <c r="X216" s="359"/>
      <c r="Y216" s="359"/>
      <c r="Z216" s="359"/>
      <c r="AA216" s="359"/>
      <c r="AB216" s="359"/>
      <c r="AC216" s="359"/>
      <c r="AD216" s="359"/>
      <c r="AE216" s="359"/>
      <c r="AF216" s="359"/>
      <c r="AG216" s="359"/>
      <c r="AH216" s="359"/>
      <c r="AI216" s="359"/>
      <c r="AJ216" s="359"/>
      <c r="AK216" s="359"/>
      <c r="AL216" s="359"/>
      <c r="AM216" s="359"/>
      <c r="AN216" s="359"/>
      <c r="AO216" s="359"/>
      <c r="AP216" s="359"/>
      <c r="AQ216" s="359"/>
      <c r="AR216" s="359"/>
      <c r="AS216" s="359"/>
      <c r="AT216" s="359"/>
      <c r="AU216" s="359"/>
      <c r="AV216" s="359"/>
      <c r="AW216" s="359"/>
      <c r="AX216" s="359"/>
      <c r="AY216" s="359"/>
    </row>
    <row r="217" spans="4:51" x14ac:dyDescent="0.3">
      <c r="D217" s="359"/>
      <c r="E217" s="359"/>
      <c r="F217" s="359"/>
      <c r="H217" s="359"/>
      <c r="I217" s="359"/>
      <c r="J217" s="359"/>
      <c r="K217" s="359"/>
      <c r="L217" s="359"/>
      <c r="M217" s="359"/>
      <c r="N217" s="359"/>
      <c r="O217" s="359"/>
      <c r="P217" s="359"/>
      <c r="Q217" s="359"/>
      <c r="R217" s="359"/>
      <c r="S217" s="359"/>
      <c r="T217" s="359"/>
      <c r="U217" s="359"/>
      <c r="V217" s="359"/>
      <c r="W217" s="359"/>
      <c r="X217" s="359"/>
      <c r="Y217" s="359"/>
      <c r="Z217" s="359"/>
      <c r="AA217" s="359"/>
      <c r="AB217" s="359"/>
      <c r="AC217" s="359"/>
      <c r="AD217" s="359"/>
      <c r="AE217" s="359"/>
      <c r="AF217" s="359"/>
      <c r="AG217" s="359"/>
      <c r="AH217" s="359"/>
      <c r="AI217" s="359"/>
      <c r="AJ217" s="359"/>
      <c r="AK217" s="359"/>
      <c r="AL217" s="359"/>
      <c r="AM217" s="359"/>
      <c r="AN217" s="359"/>
      <c r="AO217" s="359"/>
      <c r="AP217" s="359"/>
      <c r="AQ217" s="359"/>
      <c r="AR217" s="359"/>
      <c r="AS217" s="359"/>
      <c r="AT217" s="359"/>
      <c r="AU217" s="359"/>
      <c r="AV217" s="359"/>
      <c r="AW217" s="359"/>
      <c r="AX217" s="359"/>
      <c r="AY217" s="359"/>
    </row>
    <row r="218" spans="4:51" x14ac:dyDescent="0.3">
      <c r="D218" s="359"/>
      <c r="E218" s="359"/>
      <c r="F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59"/>
      <c r="AC218" s="359"/>
      <c r="AD218" s="359"/>
      <c r="AE218" s="359"/>
      <c r="AF218" s="359"/>
      <c r="AG218" s="359"/>
      <c r="AH218" s="359"/>
      <c r="AI218" s="359"/>
      <c r="AJ218" s="359"/>
      <c r="AK218" s="359"/>
      <c r="AL218" s="359"/>
      <c r="AM218" s="359"/>
      <c r="AN218" s="359"/>
      <c r="AO218" s="359"/>
      <c r="AP218" s="359"/>
      <c r="AQ218" s="359"/>
      <c r="AR218" s="359"/>
      <c r="AS218" s="359"/>
      <c r="AT218" s="359"/>
      <c r="AU218" s="359"/>
      <c r="AV218" s="359"/>
      <c r="AW218" s="359"/>
      <c r="AX218" s="359"/>
      <c r="AY218" s="359"/>
    </row>
    <row r="219" spans="4:51" x14ac:dyDescent="0.3">
      <c r="D219" s="359"/>
      <c r="E219" s="359"/>
      <c r="F219" s="359"/>
      <c r="H219" s="359"/>
      <c r="I219" s="359"/>
      <c r="J219" s="359"/>
      <c r="K219" s="359"/>
      <c r="L219" s="359"/>
      <c r="M219" s="359"/>
      <c r="N219" s="359"/>
      <c r="O219" s="359"/>
      <c r="P219" s="359"/>
      <c r="Q219" s="359"/>
      <c r="R219" s="359"/>
      <c r="S219" s="359"/>
      <c r="T219" s="359"/>
      <c r="U219" s="359"/>
      <c r="V219" s="359"/>
      <c r="W219" s="359"/>
      <c r="X219" s="359"/>
      <c r="Y219" s="359"/>
      <c r="Z219" s="359"/>
      <c r="AA219" s="359"/>
      <c r="AB219" s="359"/>
      <c r="AC219" s="359"/>
      <c r="AD219" s="359"/>
      <c r="AE219" s="359"/>
      <c r="AF219" s="359"/>
      <c r="AG219" s="359"/>
      <c r="AH219" s="359"/>
      <c r="AI219" s="359"/>
      <c r="AJ219" s="359"/>
      <c r="AK219" s="359"/>
      <c r="AL219" s="359"/>
      <c r="AM219" s="359"/>
      <c r="AN219" s="359"/>
      <c r="AO219" s="359"/>
      <c r="AP219" s="359"/>
      <c r="AQ219" s="359"/>
      <c r="AR219" s="359"/>
      <c r="AS219" s="359"/>
      <c r="AT219" s="359"/>
      <c r="AU219" s="359"/>
      <c r="AV219" s="359"/>
      <c r="AW219" s="359"/>
      <c r="AX219" s="359"/>
      <c r="AY219" s="359"/>
    </row>
    <row r="220" spans="4:51" x14ac:dyDescent="0.3">
      <c r="D220" s="359"/>
      <c r="E220" s="359"/>
      <c r="F220" s="359"/>
      <c r="H220" s="359"/>
      <c r="I220" s="359"/>
      <c r="J220" s="359"/>
      <c r="K220" s="359"/>
      <c r="L220" s="359"/>
      <c r="M220" s="359"/>
      <c r="N220" s="359"/>
      <c r="O220" s="359"/>
      <c r="P220" s="359"/>
      <c r="Q220" s="359"/>
      <c r="R220" s="359"/>
      <c r="S220" s="359"/>
      <c r="T220" s="359"/>
      <c r="U220" s="359"/>
      <c r="V220" s="359"/>
      <c r="W220" s="359"/>
      <c r="X220" s="359"/>
      <c r="Y220" s="359"/>
      <c r="Z220" s="359"/>
      <c r="AA220" s="359"/>
      <c r="AB220" s="359"/>
      <c r="AC220" s="359"/>
      <c r="AD220" s="359"/>
      <c r="AE220" s="359"/>
      <c r="AF220" s="359"/>
      <c r="AG220" s="359"/>
      <c r="AH220" s="359"/>
      <c r="AI220" s="359"/>
      <c r="AJ220" s="359"/>
      <c r="AK220" s="359"/>
      <c r="AL220" s="359"/>
      <c r="AM220" s="359"/>
      <c r="AN220" s="359"/>
      <c r="AO220" s="359"/>
      <c r="AP220" s="359"/>
      <c r="AQ220" s="359"/>
      <c r="AR220" s="359"/>
      <c r="AS220" s="359"/>
      <c r="AT220" s="359"/>
      <c r="AU220" s="359"/>
      <c r="AV220" s="359"/>
      <c r="AW220" s="359"/>
      <c r="AX220" s="359"/>
      <c r="AY220" s="359"/>
    </row>
    <row r="221" spans="4:51" x14ac:dyDescent="0.3">
      <c r="D221" s="359"/>
      <c r="E221" s="359"/>
      <c r="F221" s="359"/>
      <c r="H221" s="359"/>
      <c r="I221" s="359"/>
      <c r="J221" s="359"/>
      <c r="K221" s="359"/>
      <c r="L221" s="359"/>
      <c r="M221" s="359"/>
      <c r="N221" s="359"/>
      <c r="O221" s="359"/>
      <c r="P221" s="359"/>
      <c r="Q221" s="359"/>
      <c r="R221" s="359"/>
      <c r="S221" s="359"/>
      <c r="T221" s="359"/>
      <c r="U221" s="359"/>
      <c r="V221" s="359"/>
      <c r="W221" s="359"/>
      <c r="X221" s="359"/>
      <c r="Y221" s="359"/>
      <c r="Z221" s="359"/>
      <c r="AA221" s="359"/>
      <c r="AB221" s="359"/>
      <c r="AC221" s="359"/>
      <c r="AD221" s="359"/>
      <c r="AE221" s="359"/>
      <c r="AF221" s="359"/>
      <c r="AG221" s="359"/>
      <c r="AH221" s="359"/>
      <c r="AI221" s="359"/>
      <c r="AJ221" s="359"/>
      <c r="AK221" s="359"/>
      <c r="AL221" s="359"/>
      <c r="AM221" s="359"/>
      <c r="AN221" s="359"/>
      <c r="AO221" s="359"/>
      <c r="AP221" s="359"/>
      <c r="AQ221" s="359"/>
      <c r="AR221" s="359"/>
      <c r="AS221" s="359"/>
      <c r="AT221" s="359"/>
      <c r="AU221" s="359"/>
      <c r="AV221" s="359"/>
      <c r="AW221" s="359"/>
      <c r="AX221" s="359"/>
      <c r="AY221" s="359"/>
    </row>
    <row r="222" spans="4:51" x14ac:dyDescent="0.3">
      <c r="D222" s="359"/>
      <c r="E222" s="359"/>
      <c r="F222" s="359"/>
      <c r="H222" s="359"/>
      <c r="I222" s="359"/>
      <c r="J222" s="359"/>
      <c r="K222" s="359"/>
      <c r="L222" s="359"/>
      <c r="M222" s="359"/>
      <c r="N222" s="359"/>
      <c r="O222" s="359"/>
      <c r="P222" s="359"/>
      <c r="Q222" s="359"/>
      <c r="R222" s="359"/>
      <c r="S222" s="359"/>
      <c r="T222" s="359"/>
      <c r="U222" s="359"/>
      <c r="V222" s="359"/>
      <c r="W222" s="359"/>
      <c r="X222" s="359"/>
      <c r="Y222" s="359"/>
      <c r="Z222" s="359"/>
      <c r="AA222" s="359"/>
      <c r="AB222" s="359"/>
      <c r="AC222" s="359"/>
      <c r="AD222" s="359"/>
      <c r="AE222" s="359"/>
      <c r="AF222" s="359"/>
      <c r="AG222" s="359"/>
      <c r="AH222" s="359"/>
      <c r="AI222" s="359"/>
      <c r="AJ222" s="359"/>
      <c r="AK222" s="359"/>
      <c r="AL222" s="359"/>
      <c r="AM222" s="359"/>
      <c r="AN222" s="359"/>
      <c r="AO222" s="359"/>
      <c r="AP222" s="359"/>
      <c r="AQ222" s="359"/>
      <c r="AR222" s="359"/>
      <c r="AS222" s="359"/>
      <c r="AT222" s="359"/>
      <c r="AU222" s="359"/>
      <c r="AV222" s="359"/>
      <c r="AW222" s="359"/>
      <c r="AX222" s="359"/>
      <c r="AY222" s="359"/>
    </row>
    <row r="223" spans="4:51" x14ac:dyDescent="0.3">
      <c r="D223" s="359"/>
      <c r="E223" s="359"/>
      <c r="F223" s="359"/>
      <c r="H223" s="359"/>
      <c r="I223" s="359"/>
      <c r="J223" s="359"/>
      <c r="K223" s="359"/>
      <c r="L223" s="359"/>
      <c r="M223" s="359"/>
      <c r="N223" s="359"/>
      <c r="O223" s="359"/>
      <c r="P223" s="359"/>
      <c r="Q223" s="359"/>
      <c r="R223" s="359"/>
      <c r="S223" s="359"/>
      <c r="T223" s="359"/>
      <c r="U223" s="359"/>
      <c r="V223" s="359"/>
      <c r="W223" s="359"/>
      <c r="X223" s="359"/>
      <c r="Y223" s="359"/>
      <c r="Z223" s="359"/>
      <c r="AA223" s="359"/>
      <c r="AB223" s="359"/>
      <c r="AC223" s="359"/>
      <c r="AD223" s="359"/>
      <c r="AE223" s="359"/>
      <c r="AF223" s="359"/>
      <c r="AG223" s="359"/>
      <c r="AH223" s="359"/>
      <c r="AI223" s="359"/>
      <c r="AJ223" s="359"/>
      <c r="AK223" s="359"/>
      <c r="AL223" s="359"/>
      <c r="AM223" s="359"/>
      <c r="AN223" s="359"/>
      <c r="AO223" s="359"/>
      <c r="AP223" s="359"/>
      <c r="AQ223" s="359"/>
      <c r="AR223" s="359"/>
      <c r="AS223" s="359"/>
      <c r="AT223" s="359"/>
      <c r="AU223" s="359"/>
      <c r="AV223" s="359"/>
      <c r="AW223" s="359"/>
      <c r="AX223" s="359"/>
      <c r="AY223" s="359"/>
    </row>
    <row r="224" spans="4:51" x14ac:dyDescent="0.3">
      <c r="D224" s="359"/>
      <c r="E224" s="359"/>
      <c r="F224" s="359"/>
      <c r="H224" s="359"/>
      <c r="I224" s="359"/>
      <c r="J224" s="359"/>
      <c r="K224" s="359"/>
      <c r="L224" s="359"/>
      <c r="M224" s="359"/>
      <c r="N224" s="359"/>
      <c r="O224" s="359"/>
      <c r="P224" s="359"/>
      <c r="Q224" s="359"/>
      <c r="R224" s="359"/>
      <c r="S224" s="359"/>
      <c r="T224" s="359"/>
      <c r="U224" s="359"/>
      <c r="V224" s="359"/>
      <c r="W224" s="359"/>
      <c r="X224" s="359"/>
      <c r="Y224" s="359"/>
      <c r="Z224" s="359"/>
      <c r="AA224" s="359"/>
      <c r="AB224" s="359"/>
      <c r="AC224" s="359"/>
      <c r="AD224" s="359"/>
      <c r="AE224" s="359"/>
      <c r="AF224" s="359"/>
      <c r="AG224" s="359"/>
      <c r="AH224" s="359"/>
      <c r="AI224" s="359"/>
      <c r="AJ224" s="359"/>
      <c r="AK224" s="359"/>
      <c r="AL224" s="359"/>
      <c r="AM224" s="359"/>
      <c r="AN224" s="359"/>
      <c r="AO224" s="359"/>
      <c r="AP224" s="359"/>
      <c r="AQ224" s="359"/>
      <c r="AR224" s="359"/>
      <c r="AS224" s="359"/>
      <c r="AT224" s="359"/>
      <c r="AU224" s="359"/>
      <c r="AV224" s="359"/>
      <c r="AW224" s="359"/>
      <c r="AX224" s="359"/>
      <c r="AY224" s="359"/>
    </row>
    <row r="225" spans="4:51" x14ac:dyDescent="0.3">
      <c r="D225" s="359"/>
      <c r="E225" s="359"/>
      <c r="F225" s="359"/>
      <c r="H225" s="359"/>
      <c r="I225" s="359"/>
      <c r="J225" s="359"/>
      <c r="K225" s="359"/>
      <c r="L225" s="359"/>
      <c r="M225" s="359"/>
      <c r="N225" s="359"/>
      <c r="O225" s="359"/>
      <c r="P225" s="359"/>
      <c r="Q225" s="359"/>
      <c r="R225" s="359"/>
      <c r="S225" s="359"/>
      <c r="T225" s="359"/>
      <c r="U225" s="359"/>
      <c r="V225" s="359"/>
      <c r="W225" s="359"/>
      <c r="X225" s="359"/>
      <c r="Y225" s="359"/>
      <c r="Z225" s="359"/>
      <c r="AA225" s="359"/>
      <c r="AB225" s="359"/>
      <c r="AC225" s="359"/>
      <c r="AD225" s="359"/>
      <c r="AE225" s="359"/>
      <c r="AF225" s="359"/>
      <c r="AG225" s="359"/>
      <c r="AH225" s="359"/>
      <c r="AI225" s="359"/>
      <c r="AJ225" s="359"/>
      <c r="AK225" s="359"/>
      <c r="AL225" s="359"/>
      <c r="AM225" s="359"/>
      <c r="AN225" s="359"/>
      <c r="AO225" s="359"/>
      <c r="AP225" s="359"/>
      <c r="AQ225" s="359"/>
      <c r="AR225" s="359"/>
      <c r="AS225" s="359"/>
      <c r="AT225" s="359"/>
      <c r="AU225" s="359"/>
      <c r="AV225" s="359"/>
      <c r="AW225" s="359"/>
      <c r="AX225" s="359"/>
      <c r="AY225" s="359"/>
    </row>
    <row r="226" spans="4:51" x14ac:dyDescent="0.3">
      <c r="D226" s="359"/>
      <c r="E226" s="359"/>
      <c r="F226" s="359"/>
      <c r="H226" s="359"/>
      <c r="I226" s="359"/>
      <c r="J226" s="359"/>
      <c r="K226" s="359"/>
      <c r="L226" s="359"/>
      <c r="M226" s="359"/>
      <c r="N226" s="359"/>
      <c r="O226" s="359"/>
      <c r="P226" s="359"/>
      <c r="Q226" s="359"/>
      <c r="R226" s="359"/>
      <c r="S226" s="359"/>
      <c r="T226" s="359"/>
      <c r="U226" s="359"/>
      <c r="V226" s="359"/>
      <c r="W226" s="359"/>
      <c r="X226" s="359"/>
      <c r="Y226" s="359"/>
      <c r="Z226" s="359"/>
      <c r="AA226" s="359"/>
      <c r="AB226" s="359"/>
      <c r="AC226" s="359"/>
      <c r="AD226" s="359"/>
      <c r="AE226" s="359"/>
      <c r="AF226" s="359"/>
      <c r="AG226" s="359"/>
      <c r="AH226" s="359"/>
      <c r="AI226" s="359"/>
      <c r="AJ226" s="359"/>
      <c r="AK226" s="359"/>
      <c r="AL226" s="359"/>
      <c r="AM226" s="359"/>
      <c r="AN226" s="359"/>
      <c r="AO226" s="359"/>
      <c r="AP226" s="359"/>
      <c r="AQ226" s="359"/>
      <c r="AR226" s="359"/>
      <c r="AS226" s="359"/>
      <c r="AT226" s="359"/>
      <c r="AU226" s="359"/>
      <c r="AV226" s="359"/>
      <c r="AW226" s="359"/>
      <c r="AX226" s="359"/>
      <c r="AY226" s="359"/>
    </row>
    <row r="227" spans="4:51" x14ac:dyDescent="0.3">
      <c r="D227" s="359"/>
      <c r="E227" s="359"/>
      <c r="F227" s="359"/>
      <c r="H227" s="359"/>
      <c r="I227" s="359"/>
      <c r="J227" s="359"/>
      <c r="K227" s="359"/>
      <c r="L227" s="359"/>
      <c r="M227" s="359"/>
      <c r="N227" s="359"/>
      <c r="O227" s="359"/>
      <c r="P227" s="359"/>
      <c r="Q227" s="359"/>
      <c r="R227" s="359"/>
      <c r="S227" s="359"/>
      <c r="T227" s="359"/>
      <c r="U227" s="359"/>
      <c r="V227" s="359"/>
      <c r="W227" s="359"/>
      <c r="X227" s="359"/>
      <c r="Y227" s="359"/>
      <c r="Z227" s="359"/>
      <c r="AA227" s="359"/>
      <c r="AB227" s="359"/>
      <c r="AC227" s="359"/>
      <c r="AD227" s="359"/>
      <c r="AE227" s="359"/>
      <c r="AF227" s="359"/>
      <c r="AG227" s="359"/>
      <c r="AH227" s="359"/>
      <c r="AI227" s="359"/>
      <c r="AJ227" s="359"/>
      <c r="AK227" s="359"/>
      <c r="AL227" s="359"/>
      <c r="AM227" s="359"/>
      <c r="AN227" s="359"/>
      <c r="AO227" s="359"/>
      <c r="AP227" s="359"/>
      <c r="AQ227" s="359"/>
      <c r="AR227" s="359"/>
      <c r="AS227" s="359"/>
      <c r="AT227" s="359"/>
      <c r="AU227" s="359"/>
      <c r="AV227" s="359"/>
      <c r="AW227" s="359"/>
      <c r="AX227" s="359"/>
      <c r="AY227" s="359"/>
    </row>
    <row r="228" spans="4:51" x14ac:dyDescent="0.3">
      <c r="D228" s="359"/>
      <c r="E228" s="359"/>
      <c r="F228" s="359"/>
      <c r="H228" s="359"/>
      <c r="I228" s="359"/>
      <c r="J228" s="359"/>
      <c r="K228" s="359"/>
      <c r="L228" s="359"/>
      <c r="M228" s="359"/>
      <c r="N228" s="359"/>
      <c r="O228" s="359"/>
      <c r="P228" s="359"/>
      <c r="Q228" s="359"/>
      <c r="R228" s="359"/>
      <c r="S228" s="359"/>
      <c r="T228" s="359"/>
      <c r="U228" s="359"/>
      <c r="V228" s="359"/>
      <c r="W228" s="359"/>
      <c r="X228" s="359"/>
      <c r="Y228" s="359"/>
      <c r="Z228" s="359"/>
      <c r="AA228" s="359"/>
      <c r="AB228" s="359"/>
      <c r="AC228" s="359"/>
      <c r="AD228" s="359"/>
      <c r="AE228" s="359"/>
      <c r="AF228" s="359"/>
      <c r="AG228" s="359"/>
      <c r="AH228" s="359"/>
      <c r="AI228" s="359"/>
      <c r="AJ228" s="359"/>
      <c r="AK228" s="359"/>
      <c r="AL228" s="359"/>
      <c r="AM228" s="359"/>
      <c r="AN228" s="359"/>
      <c r="AO228" s="359"/>
      <c r="AP228" s="359"/>
      <c r="AQ228" s="359"/>
      <c r="AR228" s="359"/>
      <c r="AS228" s="359"/>
      <c r="AT228" s="359"/>
      <c r="AU228" s="359"/>
      <c r="AV228" s="359"/>
      <c r="AW228" s="359"/>
      <c r="AX228" s="359"/>
      <c r="AY228" s="359"/>
    </row>
    <row r="229" spans="4:51" x14ac:dyDescent="0.3">
      <c r="D229" s="359"/>
      <c r="E229" s="359"/>
      <c r="F229" s="359"/>
      <c r="H229" s="359"/>
      <c r="I229" s="359"/>
      <c r="J229" s="359"/>
      <c r="K229" s="359"/>
      <c r="L229" s="359"/>
      <c r="M229" s="359"/>
      <c r="N229" s="359"/>
      <c r="O229" s="359"/>
      <c r="P229" s="359"/>
      <c r="Q229" s="359"/>
      <c r="R229" s="359"/>
      <c r="S229" s="359"/>
      <c r="T229" s="359"/>
      <c r="U229" s="359"/>
      <c r="V229" s="359"/>
      <c r="W229" s="359"/>
      <c r="X229" s="359"/>
      <c r="Y229" s="359"/>
      <c r="Z229" s="359"/>
      <c r="AA229" s="359"/>
      <c r="AB229" s="359"/>
      <c r="AC229" s="359"/>
      <c r="AD229" s="359"/>
      <c r="AE229" s="359"/>
      <c r="AF229" s="359"/>
      <c r="AG229" s="359"/>
      <c r="AH229" s="359"/>
      <c r="AI229" s="359"/>
      <c r="AJ229" s="359"/>
      <c r="AK229" s="359"/>
      <c r="AL229" s="359"/>
      <c r="AM229" s="359"/>
      <c r="AN229" s="359"/>
      <c r="AO229" s="359"/>
      <c r="AP229" s="359"/>
      <c r="AQ229" s="359"/>
      <c r="AR229" s="359"/>
      <c r="AS229" s="359"/>
      <c r="AT229" s="359"/>
      <c r="AU229" s="359"/>
      <c r="AV229" s="359"/>
      <c r="AW229" s="359"/>
      <c r="AX229" s="359"/>
      <c r="AY229" s="359"/>
    </row>
    <row r="230" spans="4:51" x14ac:dyDescent="0.3">
      <c r="D230" s="359"/>
      <c r="E230" s="359"/>
      <c r="F230" s="359"/>
      <c r="H230" s="359"/>
      <c r="I230" s="359"/>
      <c r="J230" s="359"/>
      <c r="K230" s="359"/>
      <c r="L230" s="359"/>
      <c r="M230" s="359"/>
      <c r="N230" s="359"/>
      <c r="O230" s="359"/>
      <c r="P230" s="359"/>
      <c r="Q230" s="359"/>
      <c r="R230" s="359"/>
      <c r="S230" s="359"/>
      <c r="T230" s="359"/>
      <c r="U230" s="359"/>
      <c r="V230" s="359"/>
      <c r="W230" s="359"/>
      <c r="X230" s="359"/>
      <c r="Y230" s="359"/>
      <c r="Z230" s="359"/>
      <c r="AA230" s="359"/>
      <c r="AB230" s="359"/>
      <c r="AC230" s="359"/>
      <c r="AD230" s="359"/>
      <c r="AE230" s="359"/>
      <c r="AF230" s="359"/>
      <c r="AG230" s="359"/>
      <c r="AH230" s="359"/>
      <c r="AI230" s="359"/>
      <c r="AJ230" s="359"/>
      <c r="AK230" s="359"/>
      <c r="AL230" s="359"/>
      <c r="AM230" s="359"/>
      <c r="AN230" s="359"/>
      <c r="AO230" s="359"/>
      <c r="AP230" s="359"/>
      <c r="AQ230" s="359"/>
      <c r="AR230" s="359"/>
      <c r="AS230" s="359"/>
      <c r="AT230" s="359"/>
      <c r="AU230" s="359"/>
      <c r="AV230" s="359"/>
      <c r="AW230" s="359"/>
      <c r="AX230" s="359"/>
      <c r="AY230" s="359"/>
    </row>
    <row r="231" spans="4:51" x14ac:dyDescent="0.3">
      <c r="D231" s="359"/>
      <c r="E231" s="359"/>
      <c r="F231" s="359"/>
      <c r="H231" s="359"/>
      <c r="I231" s="359"/>
      <c r="J231" s="359"/>
      <c r="K231" s="359"/>
      <c r="L231" s="359"/>
      <c r="M231" s="359"/>
      <c r="N231" s="359"/>
      <c r="O231" s="359"/>
      <c r="P231" s="359"/>
      <c r="Q231" s="359"/>
      <c r="R231" s="359"/>
      <c r="S231" s="359"/>
      <c r="T231" s="359"/>
      <c r="U231" s="359"/>
      <c r="V231" s="359"/>
      <c r="W231" s="359"/>
      <c r="X231" s="359"/>
      <c r="Y231" s="359"/>
      <c r="Z231" s="359"/>
      <c r="AA231" s="359"/>
      <c r="AB231" s="359"/>
      <c r="AC231" s="359"/>
      <c r="AD231" s="359"/>
      <c r="AE231" s="359"/>
      <c r="AF231" s="359"/>
      <c r="AG231" s="359"/>
      <c r="AH231" s="359"/>
      <c r="AI231" s="359"/>
      <c r="AJ231" s="359"/>
      <c r="AK231" s="359"/>
      <c r="AL231" s="359"/>
      <c r="AM231" s="359"/>
      <c r="AN231" s="359"/>
      <c r="AO231" s="359"/>
      <c r="AP231" s="359"/>
      <c r="AQ231" s="359"/>
      <c r="AR231" s="359"/>
      <c r="AS231" s="359"/>
      <c r="AT231" s="359"/>
      <c r="AU231" s="359"/>
      <c r="AV231" s="359"/>
      <c r="AW231" s="359"/>
      <c r="AX231" s="359"/>
      <c r="AY231" s="359"/>
    </row>
    <row r="232" spans="4:51" x14ac:dyDescent="0.3">
      <c r="D232" s="359"/>
      <c r="E232" s="359"/>
      <c r="F232" s="359"/>
      <c r="H232" s="359"/>
      <c r="I232" s="359"/>
      <c r="J232" s="359"/>
      <c r="K232" s="359"/>
      <c r="L232" s="359"/>
      <c r="M232" s="359"/>
      <c r="N232" s="359"/>
      <c r="O232" s="359"/>
      <c r="P232" s="359"/>
      <c r="Q232" s="359"/>
      <c r="R232" s="359"/>
      <c r="S232" s="359"/>
      <c r="T232" s="359"/>
      <c r="U232" s="359"/>
      <c r="V232" s="359"/>
      <c r="W232" s="359"/>
      <c r="X232" s="359"/>
      <c r="Y232" s="359"/>
      <c r="Z232" s="359"/>
      <c r="AA232" s="359"/>
      <c r="AB232" s="359"/>
      <c r="AC232" s="359"/>
      <c r="AD232" s="359"/>
      <c r="AE232" s="359"/>
      <c r="AF232" s="359"/>
      <c r="AG232" s="359"/>
      <c r="AH232" s="359"/>
      <c r="AI232" s="359"/>
      <c r="AJ232" s="359"/>
      <c r="AK232" s="359"/>
      <c r="AL232" s="359"/>
      <c r="AM232" s="359"/>
      <c r="AN232" s="359"/>
      <c r="AO232" s="359"/>
      <c r="AP232" s="359"/>
      <c r="AQ232" s="359"/>
      <c r="AR232" s="359"/>
      <c r="AS232" s="359"/>
      <c r="AT232" s="359"/>
      <c r="AU232" s="359"/>
      <c r="AV232" s="359"/>
      <c r="AW232" s="359"/>
      <c r="AX232" s="359"/>
      <c r="AY232" s="359"/>
    </row>
    <row r="233" spans="4:51" x14ac:dyDescent="0.3">
      <c r="D233" s="359"/>
      <c r="E233" s="359"/>
      <c r="F233" s="359"/>
      <c r="H233" s="359"/>
      <c r="I233" s="359"/>
      <c r="J233" s="359"/>
      <c r="K233" s="359"/>
      <c r="L233" s="359"/>
      <c r="M233" s="359"/>
      <c r="N233" s="359"/>
      <c r="O233" s="359"/>
      <c r="P233" s="359"/>
      <c r="Q233" s="359"/>
      <c r="R233" s="359"/>
      <c r="S233" s="359"/>
      <c r="T233" s="359"/>
      <c r="U233" s="359"/>
      <c r="V233" s="359"/>
      <c r="W233" s="359"/>
      <c r="X233" s="359"/>
      <c r="Y233" s="359"/>
      <c r="Z233" s="359"/>
      <c r="AA233" s="359"/>
      <c r="AB233" s="359"/>
      <c r="AC233" s="359"/>
      <c r="AD233" s="359"/>
      <c r="AE233" s="359"/>
      <c r="AF233" s="359"/>
      <c r="AG233" s="359"/>
      <c r="AH233" s="359"/>
      <c r="AI233" s="359"/>
      <c r="AJ233" s="359"/>
      <c r="AK233" s="359"/>
      <c r="AL233" s="359"/>
      <c r="AM233" s="359"/>
      <c r="AN233" s="359"/>
      <c r="AO233" s="359"/>
      <c r="AP233" s="359"/>
      <c r="AQ233" s="359"/>
      <c r="AR233" s="359"/>
      <c r="AS233" s="359"/>
      <c r="AT233" s="359"/>
      <c r="AU233" s="359"/>
      <c r="AV233" s="359"/>
      <c r="AW233" s="359"/>
      <c r="AX233" s="359"/>
      <c r="AY233" s="359"/>
    </row>
    <row r="234" spans="4:51" x14ac:dyDescent="0.3">
      <c r="D234" s="359"/>
      <c r="E234" s="359"/>
      <c r="F234" s="359"/>
      <c r="H234" s="359"/>
      <c r="I234" s="359"/>
      <c r="J234" s="359"/>
      <c r="K234" s="359"/>
      <c r="L234" s="359"/>
      <c r="M234" s="359"/>
      <c r="N234" s="359"/>
      <c r="O234" s="359"/>
      <c r="P234" s="359"/>
      <c r="Q234" s="359"/>
      <c r="R234" s="359"/>
      <c r="S234" s="359"/>
      <c r="T234" s="359"/>
      <c r="U234" s="359"/>
      <c r="V234" s="359"/>
      <c r="W234" s="359"/>
      <c r="X234" s="359"/>
      <c r="Y234" s="359"/>
      <c r="Z234" s="359"/>
      <c r="AA234" s="359"/>
      <c r="AB234" s="359"/>
      <c r="AC234" s="359"/>
      <c r="AD234" s="359"/>
      <c r="AE234" s="359"/>
      <c r="AF234" s="359"/>
      <c r="AG234" s="359"/>
      <c r="AH234" s="359"/>
      <c r="AI234" s="359"/>
      <c r="AJ234" s="359"/>
      <c r="AK234" s="359"/>
      <c r="AL234" s="359"/>
      <c r="AM234" s="359"/>
      <c r="AN234" s="359"/>
      <c r="AO234" s="359"/>
      <c r="AP234" s="359"/>
      <c r="AQ234" s="359"/>
      <c r="AR234" s="359"/>
      <c r="AS234" s="359"/>
      <c r="AT234" s="359"/>
      <c r="AU234" s="359"/>
      <c r="AV234" s="359"/>
      <c r="AW234" s="359"/>
      <c r="AX234" s="359"/>
      <c r="AY234" s="359"/>
    </row>
    <row r="235" spans="4:51" x14ac:dyDescent="0.3">
      <c r="D235" s="359"/>
      <c r="E235" s="359"/>
      <c r="F235" s="359"/>
      <c r="H235" s="359"/>
      <c r="I235" s="359"/>
      <c r="J235" s="359"/>
      <c r="K235" s="359"/>
      <c r="L235" s="359"/>
      <c r="M235" s="359"/>
      <c r="N235" s="359"/>
      <c r="O235" s="359"/>
      <c r="P235" s="359"/>
      <c r="Q235" s="359"/>
      <c r="R235" s="359"/>
      <c r="S235" s="359"/>
      <c r="T235" s="359"/>
      <c r="U235" s="359"/>
      <c r="V235" s="359"/>
      <c r="W235" s="359"/>
      <c r="X235" s="359"/>
      <c r="Y235" s="359"/>
      <c r="Z235" s="359"/>
      <c r="AA235" s="359"/>
      <c r="AB235" s="359"/>
      <c r="AC235" s="359"/>
      <c r="AD235" s="359"/>
      <c r="AE235" s="359"/>
      <c r="AF235" s="359"/>
      <c r="AG235" s="359"/>
      <c r="AH235" s="359"/>
      <c r="AI235" s="359"/>
      <c r="AJ235" s="359"/>
      <c r="AK235" s="359"/>
      <c r="AL235" s="359"/>
      <c r="AM235" s="359"/>
      <c r="AN235" s="359"/>
      <c r="AO235" s="359"/>
      <c r="AP235" s="359"/>
      <c r="AQ235" s="359"/>
      <c r="AR235" s="359"/>
      <c r="AS235" s="359"/>
      <c r="AT235" s="359"/>
      <c r="AU235" s="359"/>
      <c r="AV235" s="359"/>
      <c r="AW235" s="359"/>
      <c r="AX235" s="359"/>
      <c r="AY235" s="359"/>
    </row>
    <row r="236" spans="4:51" x14ac:dyDescent="0.3">
      <c r="D236" s="359"/>
      <c r="E236" s="359"/>
      <c r="F236" s="359"/>
      <c r="H236" s="359"/>
      <c r="I236" s="359"/>
      <c r="J236" s="359"/>
      <c r="K236" s="359"/>
      <c r="L236" s="359"/>
      <c r="M236" s="359"/>
      <c r="N236" s="359"/>
      <c r="O236" s="359"/>
      <c r="P236" s="359"/>
      <c r="Q236" s="359"/>
      <c r="R236" s="359"/>
      <c r="S236" s="359"/>
      <c r="T236" s="359"/>
      <c r="U236" s="359"/>
      <c r="V236" s="359"/>
      <c r="W236" s="359"/>
      <c r="X236" s="359"/>
      <c r="Y236" s="359"/>
      <c r="Z236" s="359"/>
      <c r="AA236" s="359"/>
      <c r="AB236" s="359"/>
      <c r="AC236" s="359"/>
      <c r="AD236" s="359"/>
      <c r="AE236" s="359"/>
      <c r="AF236" s="359"/>
      <c r="AG236" s="359"/>
      <c r="AH236" s="359"/>
      <c r="AI236" s="359"/>
      <c r="AJ236" s="359"/>
      <c r="AK236" s="359"/>
      <c r="AL236" s="359"/>
      <c r="AM236" s="359"/>
      <c r="AN236" s="359"/>
      <c r="AO236" s="359"/>
      <c r="AP236" s="359"/>
      <c r="AQ236" s="359"/>
      <c r="AR236" s="359"/>
      <c r="AS236" s="359"/>
      <c r="AT236" s="359"/>
      <c r="AU236" s="359"/>
      <c r="AV236" s="359"/>
      <c r="AW236" s="359"/>
      <c r="AX236" s="359"/>
      <c r="AY236" s="359"/>
    </row>
    <row r="237" spans="4:51" x14ac:dyDescent="0.3">
      <c r="D237" s="359"/>
      <c r="E237" s="359"/>
      <c r="F237" s="359"/>
      <c r="H237" s="359"/>
      <c r="I237" s="359"/>
      <c r="J237" s="359"/>
      <c r="K237" s="359"/>
      <c r="L237" s="359"/>
      <c r="M237" s="359"/>
      <c r="N237" s="359"/>
      <c r="O237" s="359"/>
      <c r="P237" s="359"/>
      <c r="Q237" s="359"/>
      <c r="R237" s="359"/>
      <c r="S237" s="359"/>
      <c r="T237" s="359"/>
      <c r="U237" s="359"/>
      <c r="V237" s="359"/>
      <c r="W237" s="359"/>
      <c r="X237" s="359"/>
      <c r="Y237" s="359"/>
      <c r="Z237" s="359"/>
      <c r="AA237" s="359"/>
      <c r="AB237" s="359"/>
      <c r="AC237" s="359"/>
      <c r="AD237" s="359"/>
      <c r="AE237" s="359"/>
      <c r="AF237" s="359"/>
      <c r="AG237" s="359"/>
      <c r="AH237" s="359"/>
      <c r="AI237" s="359"/>
      <c r="AJ237" s="359"/>
      <c r="AK237" s="359"/>
      <c r="AL237" s="359"/>
      <c r="AM237" s="359"/>
      <c r="AN237" s="359"/>
      <c r="AO237" s="359"/>
      <c r="AP237" s="359"/>
      <c r="AQ237" s="359"/>
      <c r="AR237" s="359"/>
      <c r="AS237" s="359"/>
      <c r="AT237" s="359"/>
      <c r="AU237" s="359"/>
      <c r="AV237" s="359"/>
      <c r="AW237" s="359"/>
      <c r="AX237" s="359"/>
      <c r="AY237" s="359"/>
    </row>
    <row r="238" spans="4:51" x14ac:dyDescent="0.3">
      <c r="D238" s="359"/>
      <c r="E238" s="359"/>
      <c r="F238" s="359"/>
      <c r="H238" s="359"/>
      <c r="I238" s="359"/>
      <c r="J238" s="359"/>
      <c r="K238" s="359"/>
      <c r="L238" s="359"/>
      <c r="M238" s="359"/>
      <c r="N238" s="359"/>
      <c r="O238" s="359"/>
      <c r="P238" s="359"/>
      <c r="Q238" s="359"/>
      <c r="R238" s="359"/>
      <c r="S238" s="359"/>
      <c r="T238" s="359"/>
      <c r="U238" s="359"/>
      <c r="V238" s="359"/>
      <c r="W238" s="359"/>
      <c r="X238" s="359"/>
      <c r="Y238" s="359"/>
      <c r="Z238" s="359"/>
      <c r="AA238" s="359"/>
      <c r="AB238" s="359"/>
      <c r="AC238" s="359"/>
      <c r="AD238" s="359"/>
      <c r="AE238" s="359"/>
      <c r="AF238" s="359"/>
      <c r="AG238" s="359"/>
      <c r="AH238" s="359"/>
      <c r="AI238" s="359"/>
      <c r="AJ238" s="359"/>
      <c r="AK238" s="359"/>
      <c r="AL238" s="359"/>
      <c r="AM238" s="359"/>
      <c r="AN238" s="359"/>
      <c r="AO238" s="359"/>
      <c r="AP238" s="359"/>
      <c r="AQ238" s="359"/>
      <c r="AR238" s="359"/>
      <c r="AS238" s="359"/>
      <c r="AT238" s="359"/>
      <c r="AU238" s="359"/>
      <c r="AV238" s="359"/>
      <c r="AW238" s="359"/>
      <c r="AX238" s="359"/>
      <c r="AY238" s="359"/>
    </row>
    <row r="239" spans="4:51" x14ac:dyDescent="0.3">
      <c r="D239" s="359"/>
      <c r="E239" s="359"/>
      <c r="F239" s="359"/>
      <c r="H239" s="359"/>
      <c r="I239" s="359"/>
      <c r="J239" s="359"/>
      <c r="K239" s="359"/>
      <c r="L239" s="359"/>
      <c r="M239" s="359"/>
      <c r="N239" s="359"/>
      <c r="O239" s="359"/>
      <c r="P239" s="359"/>
      <c r="Q239" s="359"/>
      <c r="R239" s="359"/>
      <c r="S239" s="359"/>
      <c r="T239" s="359"/>
      <c r="U239" s="359"/>
      <c r="V239" s="359"/>
      <c r="W239" s="359"/>
      <c r="X239" s="359"/>
      <c r="Y239" s="359"/>
      <c r="Z239" s="359"/>
      <c r="AA239" s="359"/>
      <c r="AB239" s="359"/>
      <c r="AC239" s="359"/>
      <c r="AD239" s="359"/>
      <c r="AE239" s="359"/>
      <c r="AF239" s="359"/>
      <c r="AG239" s="359"/>
      <c r="AH239" s="359"/>
      <c r="AI239" s="359"/>
      <c r="AJ239" s="359"/>
      <c r="AK239" s="359"/>
      <c r="AL239" s="359"/>
      <c r="AM239" s="359"/>
      <c r="AN239" s="359"/>
      <c r="AO239" s="359"/>
      <c r="AP239" s="359"/>
      <c r="AQ239" s="359"/>
      <c r="AR239" s="359"/>
      <c r="AS239" s="359"/>
      <c r="AT239" s="359"/>
      <c r="AU239" s="359"/>
      <c r="AV239" s="359"/>
      <c r="AW239" s="359"/>
      <c r="AX239" s="359"/>
      <c r="AY239" s="359"/>
    </row>
    <row r="240" spans="4:51" x14ac:dyDescent="0.3">
      <c r="D240" s="359"/>
      <c r="E240" s="359"/>
      <c r="F240" s="359"/>
      <c r="H240" s="359"/>
      <c r="I240" s="359"/>
      <c r="J240" s="359"/>
      <c r="K240" s="359"/>
      <c r="L240" s="359"/>
      <c r="M240" s="359"/>
      <c r="N240" s="359"/>
      <c r="O240" s="359"/>
      <c r="P240" s="359"/>
      <c r="Q240" s="359"/>
      <c r="R240" s="359"/>
      <c r="S240" s="359"/>
      <c r="T240" s="359"/>
      <c r="U240" s="359"/>
      <c r="V240" s="359"/>
      <c r="W240" s="359"/>
      <c r="X240" s="359"/>
      <c r="Y240" s="359"/>
      <c r="Z240" s="359"/>
      <c r="AA240" s="359"/>
      <c r="AB240" s="359"/>
      <c r="AC240" s="359"/>
      <c r="AD240" s="359"/>
      <c r="AE240" s="359"/>
      <c r="AF240" s="359"/>
      <c r="AG240" s="359"/>
      <c r="AH240" s="359"/>
      <c r="AI240" s="359"/>
      <c r="AJ240" s="359"/>
      <c r="AK240" s="359"/>
      <c r="AL240" s="359"/>
      <c r="AM240" s="359"/>
      <c r="AN240" s="359"/>
      <c r="AO240" s="359"/>
      <c r="AP240" s="359"/>
      <c r="AQ240" s="359"/>
      <c r="AR240" s="359"/>
      <c r="AS240" s="359"/>
      <c r="AT240" s="359"/>
      <c r="AU240" s="359"/>
      <c r="AV240" s="359"/>
      <c r="AW240" s="359"/>
      <c r="AX240" s="359"/>
      <c r="AY240" s="359"/>
    </row>
    <row r="241" spans="4:51" x14ac:dyDescent="0.3">
      <c r="D241" s="359"/>
      <c r="E241" s="359"/>
      <c r="F241" s="359"/>
      <c r="H241" s="359"/>
      <c r="I241" s="359"/>
      <c r="J241" s="359"/>
      <c r="K241" s="359"/>
      <c r="L241" s="359"/>
      <c r="M241" s="359"/>
      <c r="N241" s="359"/>
      <c r="O241" s="359"/>
      <c r="P241" s="359"/>
      <c r="Q241" s="359"/>
      <c r="R241" s="359"/>
      <c r="S241" s="359"/>
      <c r="T241" s="359"/>
      <c r="U241" s="359"/>
      <c r="V241" s="359"/>
      <c r="W241" s="359"/>
      <c r="X241" s="359"/>
      <c r="Y241" s="359"/>
      <c r="Z241" s="359"/>
      <c r="AA241" s="359"/>
      <c r="AB241" s="359"/>
      <c r="AC241" s="359"/>
      <c r="AD241" s="359"/>
      <c r="AE241" s="359"/>
      <c r="AF241" s="359"/>
      <c r="AG241" s="359"/>
      <c r="AH241" s="359"/>
      <c r="AI241" s="359"/>
      <c r="AJ241" s="359"/>
      <c r="AK241" s="359"/>
      <c r="AL241" s="359"/>
      <c r="AM241" s="359"/>
      <c r="AN241" s="359"/>
      <c r="AO241" s="359"/>
      <c r="AP241" s="359"/>
      <c r="AQ241" s="359"/>
      <c r="AR241" s="359"/>
      <c r="AS241" s="359"/>
      <c r="AT241" s="359"/>
      <c r="AU241" s="359"/>
      <c r="AV241" s="359"/>
      <c r="AW241" s="359"/>
      <c r="AX241" s="359"/>
      <c r="AY241" s="359"/>
    </row>
    <row r="242" spans="4:51" x14ac:dyDescent="0.3">
      <c r="D242" s="359"/>
      <c r="E242" s="359"/>
      <c r="F242" s="359"/>
      <c r="H242" s="359"/>
      <c r="I242" s="359"/>
      <c r="J242" s="359"/>
      <c r="K242" s="359"/>
      <c r="L242" s="359"/>
      <c r="M242" s="359"/>
      <c r="N242" s="359"/>
      <c r="O242" s="359"/>
      <c r="P242" s="359"/>
      <c r="Q242" s="359"/>
      <c r="R242" s="359"/>
      <c r="S242" s="359"/>
      <c r="T242" s="359"/>
      <c r="U242" s="359"/>
      <c r="V242" s="359"/>
      <c r="W242" s="359"/>
      <c r="X242" s="359"/>
      <c r="Y242" s="359"/>
      <c r="Z242" s="359"/>
      <c r="AA242" s="359"/>
      <c r="AB242" s="359"/>
      <c r="AC242" s="359"/>
      <c r="AD242" s="359"/>
      <c r="AE242" s="359"/>
      <c r="AF242" s="359"/>
      <c r="AG242" s="359"/>
      <c r="AH242" s="359"/>
      <c r="AI242" s="359"/>
      <c r="AJ242" s="359"/>
      <c r="AK242" s="359"/>
      <c r="AL242" s="359"/>
      <c r="AM242" s="359"/>
      <c r="AN242" s="359"/>
      <c r="AO242" s="359"/>
      <c r="AP242" s="359"/>
      <c r="AQ242" s="359"/>
      <c r="AR242" s="359"/>
      <c r="AS242" s="359"/>
      <c r="AT242" s="359"/>
      <c r="AU242" s="359"/>
      <c r="AV242" s="359"/>
      <c r="AW242" s="359"/>
      <c r="AX242" s="359"/>
      <c r="AY242" s="359"/>
    </row>
  </sheetData>
  <mergeCells count="18">
    <mergeCell ref="K28:L28"/>
    <mergeCell ref="B1:L1"/>
    <mergeCell ref="C2:E2"/>
    <mergeCell ref="B3:C3"/>
    <mergeCell ref="C5:E5"/>
    <mergeCell ref="B17:C17"/>
    <mergeCell ref="C18:F18"/>
    <mergeCell ref="H18:J18"/>
    <mergeCell ref="K19:L19"/>
    <mergeCell ref="K22:L22"/>
    <mergeCell ref="K23:L23"/>
    <mergeCell ref="K24:L24"/>
    <mergeCell ref="K27:L27"/>
    <mergeCell ref="K29:L29"/>
    <mergeCell ref="K33:L33"/>
    <mergeCell ref="K34:L34"/>
    <mergeCell ref="K35:L35"/>
    <mergeCell ref="K37:L37"/>
  </mergeCells>
  <pageMargins left="0.511811023622047" right="0.35433070866141703" top="0.98425196850393704" bottom="0.98425196850393704" header="0.511811023622047" footer="0.511811023622047"/>
  <pageSetup paperSize="9" scale="37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804E4-5AC3-A84F-B091-DA2D15EFBBC0}">
  <dimension ref="A1:BL250"/>
  <sheetViews>
    <sheetView topLeftCell="A20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26.81640625" style="84" customWidth="1"/>
    <col min="3" max="3" width="27" style="84" customWidth="1"/>
    <col min="4" max="4" width="16.1796875" style="84" customWidth="1"/>
    <col min="5" max="5" width="22.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ht="31" x14ac:dyDescent="0.35">
      <c r="A4" s="41" t="s">
        <v>143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A5" s="35" t="s">
        <v>219</v>
      </c>
      <c r="B5" s="43" t="s">
        <v>144</v>
      </c>
      <c r="C5" s="472" t="s">
        <v>278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A7" s="35" t="s">
        <v>221</v>
      </c>
      <c r="B7" s="46" t="s">
        <v>146</v>
      </c>
      <c r="C7" s="299">
        <v>45624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A9" s="35" t="s">
        <v>223</v>
      </c>
      <c r="B9" s="46" t="s">
        <v>147</v>
      </c>
      <c r="C9" s="44">
        <f>C45</f>
        <v>125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A11" s="35" t="s">
        <v>224</v>
      </c>
      <c r="B11" s="48" t="s">
        <v>148</v>
      </c>
      <c r="C11" s="44">
        <f>E45</f>
        <v>104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A13" s="35" t="s">
        <v>225</v>
      </c>
      <c r="B13" s="48" t="s">
        <v>149</v>
      </c>
      <c r="C13" s="44">
        <f>H45</f>
        <v>21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62" x14ac:dyDescent="0.35">
      <c r="A15" s="35" t="s">
        <v>226</v>
      </c>
      <c r="B15" s="48" t="s">
        <v>150</v>
      </c>
      <c r="C15" s="44">
        <f>K45</f>
        <v>0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44" t="e">
        <f>G33</f>
        <v>#DIV/0!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44" t="e">
        <f>J33</f>
        <v>#DIV/0!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 t="e">
        <f>M33</f>
        <v>#DIV/0!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A29" s="35" t="s">
        <v>229</v>
      </c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A30" s="35" t="s">
        <v>230</v>
      </c>
      <c r="B30" s="64" t="s">
        <v>62</v>
      </c>
      <c r="C30" s="81">
        <v>9</v>
      </c>
      <c r="D30" s="65"/>
      <c r="E30" s="81">
        <v>8</v>
      </c>
      <c r="F30" s="65"/>
      <c r="G30" s="65" t="s">
        <v>279</v>
      </c>
      <c r="H30" s="81">
        <v>1</v>
      </c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ht="31" x14ac:dyDescent="0.35">
      <c r="A31" s="35" t="s">
        <v>231</v>
      </c>
      <c r="B31" s="71" t="s">
        <v>102</v>
      </c>
      <c r="C31" s="81">
        <v>2</v>
      </c>
      <c r="D31" s="65"/>
      <c r="E31" s="81">
        <v>2</v>
      </c>
      <c r="F31" s="65"/>
      <c r="G31" s="65" t="s">
        <v>279</v>
      </c>
      <c r="H31" s="81">
        <v>0</v>
      </c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A32" s="35" t="s">
        <v>232</v>
      </c>
      <c r="B32" s="64" t="s">
        <v>97</v>
      </c>
      <c r="C32" s="81">
        <v>0</v>
      </c>
      <c r="D32" s="65"/>
      <c r="E32" s="81">
        <v>0</v>
      </c>
      <c r="F32" s="65"/>
      <c r="G32" s="65" t="s">
        <v>279</v>
      </c>
      <c r="H32" s="81">
        <v>0</v>
      </c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81"/>
      <c r="D33" s="69"/>
      <c r="E33" s="81"/>
      <c r="F33" s="69"/>
      <c r="G33" s="73" t="e">
        <f>AVERAGE(G30:G32)</f>
        <v>#DIV/0!</v>
      </c>
      <c r="H33" s="81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A34" s="35" t="s">
        <v>233</v>
      </c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A35" s="35" t="s">
        <v>230</v>
      </c>
      <c r="B35" s="64" t="s">
        <v>62</v>
      </c>
      <c r="C35" s="81">
        <v>23</v>
      </c>
      <c r="D35" s="65"/>
      <c r="E35" s="81">
        <v>18</v>
      </c>
      <c r="F35" s="65"/>
      <c r="G35" s="65" t="s">
        <v>279</v>
      </c>
      <c r="H35" s="81">
        <v>5</v>
      </c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A36" s="35" t="s">
        <v>231</v>
      </c>
      <c r="B36" s="71" t="s">
        <v>102</v>
      </c>
      <c r="C36" s="81">
        <v>0</v>
      </c>
      <c r="D36" s="69"/>
      <c r="E36" s="81">
        <v>0</v>
      </c>
      <c r="F36" s="69"/>
      <c r="G36" s="65" t="s">
        <v>279</v>
      </c>
      <c r="H36" s="81">
        <v>0</v>
      </c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A37" s="35" t="s">
        <v>232</v>
      </c>
      <c r="B37" s="64" t="s">
        <v>97</v>
      </c>
      <c r="C37" s="81">
        <v>0</v>
      </c>
      <c r="D37" s="69"/>
      <c r="E37" s="81">
        <v>0</v>
      </c>
      <c r="F37" s="69"/>
      <c r="G37" s="65" t="s">
        <v>279</v>
      </c>
      <c r="H37" s="81">
        <v>0</v>
      </c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81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A40" s="35" t="s">
        <v>234</v>
      </c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 t="s">
        <v>230</v>
      </c>
      <c r="B41" s="64" t="s">
        <v>62</v>
      </c>
      <c r="C41" s="81">
        <v>91</v>
      </c>
      <c r="D41" s="65"/>
      <c r="E41" s="81">
        <v>76</v>
      </c>
      <c r="F41" s="65"/>
      <c r="G41" s="65" t="s">
        <v>279</v>
      </c>
      <c r="H41" s="81">
        <v>15</v>
      </c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 t="s">
        <v>231</v>
      </c>
      <c r="B42" s="71" t="s">
        <v>102</v>
      </c>
      <c r="C42" s="81">
        <v>0</v>
      </c>
      <c r="D42" s="69"/>
      <c r="E42" s="81">
        <v>0</v>
      </c>
      <c r="F42" s="69"/>
      <c r="G42" s="65" t="s">
        <v>279</v>
      </c>
      <c r="H42" s="81">
        <v>0</v>
      </c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 t="s">
        <v>232</v>
      </c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C30+C31+C32+C35+C41</f>
        <v>125</v>
      </c>
      <c r="D45" s="81">
        <f>D30+D32+D35+D41</f>
        <v>0</v>
      </c>
      <c r="E45" s="81">
        <f>E30+E31+E32+E35+E41</f>
        <v>104</v>
      </c>
      <c r="F45" s="81"/>
      <c r="G45" s="81"/>
      <c r="H45" s="81">
        <f>H30+H31+H32+H35+H41</f>
        <v>21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14BE-457C-5F4C-9C45-1B59C165A3F9}">
  <dimension ref="A1:BL250"/>
  <sheetViews>
    <sheetView topLeftCell="B21" zoomScale="70" zoomScaleNormal="70" workbookViewId="0">
      <selection activeCell="B1" sqref="B1:Y1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29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5" x14ac:dyDescent="0.45">
      <c r="B1" s="470" t="s">
        <v>140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292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37"/>
      <c r="B4" s="41" t="s">
        <v>143</v>
      </c>
      <c r="C4" s="42"/>
      <c r="D4" s="249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270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249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4">
        <v>2023</v>
      </c>
      <c r="D7" s="50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249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f>C45</f>
        <v>70</v>
      </c>
      <c r="D9" s="50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249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66</v>
      </c>
      <c r="D11" s="50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249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4</v>
      </c>
      <c r="D13" s="50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249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>
        <v>0</v>
      </c>
      <c r="D15" s="50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247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249</v>
      </c>
      <c r="C17" s="44">
        <v>153</v>
      </c>
      <c r="D17" s="50"/>
      <c r="E17" s="49"/>
      <c r="F17" s="48" t="s">
        <v>153</v>
      </c>
      <c r="G17" s="44">
        <f>G38</f>
        <v>28.5</v>
      </c>
      <c r="H17" s="44"/>
      <c r="I17" s="42"/>
      <c r="J17" s="48" t="s">
        <v>154</v>
      </c>
      <c r="K17" s="44">
        <f>G44</f>
        <v>11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247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250</v>
      </c>
      <c r="C19" s="44">
        <f>J33</f>
        <v>153</v>
      </c>
      <c r="D19" s="50"/>
      <c r="E19" s="49"/>
      <c r="F19" s="48" t="s">
        <v>156</v>
      </c>
      <c r="G19" s="44">
        <f>J38</f>
        <v>28.5</v>
      </c>
      <c r="H19" s="44"/>
      <c r="I19" s="42"/>
      <c r="J19" s="48" t="s">
        <v>157</v>
      </c>
      <c r="K19" s="44">
        <f>J44</f>
        <v>9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247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251</v>
      </c>
      <c r="C21" s="44">
        <v>0</v>
      </c>
      <c r="D21" s="50"/>
      <c r="E21" s="49"/>
      <c r="F21" s="48" t="s">
        <v>159</v>
      </c>
      <c r="G21" s="44">
        <v>0</v>
      </c>
      <c r="H21" s="44"/>
      <c r="I21" s="42"/>
      <c r="J21" s="48" t="s">
        <v>160</v>
      </c>
      <c r="K21" s="44">
        <v>0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247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249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x14ac:dyDescent="0.35">
      <c r="A24" s="41"/>
      <c r="B24" s="473" t="s">
        <v>252</v>
      </c>
      <c r="C24" s="473"/>
      <c r="D24" s="2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31" x14ac:dyDescent="0.35">
      <c r="B27" s="59" t="s">
        <v>168</v>
      </c>
      <c r="C27" s="60" t="s">
        <v>169</v>
      </c>
      <c r="D27" s="251" t="s">
        <v>170</v>
      </c>
      <c r="E27" s="60" t="s">
        <v>171</v>
      </c>
      <c r="F27" s="61" t="s">
        <v>132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/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x14ac:dyDescent="0.35">
      <c r="B28" s="59"/>
      <c r="C28" s="60"/>
      <c r="D28" s="251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x14ac:dyDescent="0.35">
      <c r="B29" s="59" t="s">
        <v>175</v>
      </c>
      <c r="C29" s="60">
        <v>3</v>
      </c>
      <c r="D29" s="251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3</v>
      </c>
      <c r="D30" s="75">
        <v>460</v>
      </c>
      <c r="E30" s="65"/>
      <c r="F30" s="65" t="s">
        <v>271</v>
      </c>
      <c r="G30" s="65">
        <v>153</v>
      </c>
      <c r="H30" s="65"/>
      <c r="I30" s="65">
        <v>1</v>
      </c>
      <c r="J30" s="65">
        <v>153</v>
      </c>
      <c r="K30" s="65">
        <v>0</v>
      </c>
      <c r="L30" s="65"/>
      <c r="M30" s="69"/>
      <c r="N30" s="70"/>
      <c r="O30" s="65" t="s">
        <v>151</v>
      </c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>
        <v>0</v>
      </c>
      <c r="D31" s="75" t="s">
        <v>132</v>
      </c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x14ac:dyDescent="0.35">
      <c r="B32" s="64" t="s">
        <v>97</v>
      </c>
      <c r="C32" s="65">
        <v>1</v>
      </c>
      <c r="D32" s="75">
        <v>153</v>
      </c>
      <c r="E32" s="65"/>
      <c r="F32" s="65" t="s">
        <v>271</v>
      </c>
      <c r="G32" s="65">
        <v>153</v>
      </c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x14ac:dyDescent="0.35">
      <c r="B33" s="64"/>
      <c r="C33" s="69"/>
      <c r="D33" s="252"/>
      <c r="E33" s="69"/>
      <c r="F33" s="69"/>
      <c r="G33" s="73">
        <f>AVERAGE(G30:G32)</f>
        <v>153</v>
      </c>
      <c r="H33" s="69"/>
      <c r="I33" s="69"/>
      <c r="J33" s="73">
        <f>AVERAGE(J30:J32)</f>
        <v>153</v>
      </c>
      <c r="K33" s="69"/>
      <c r="L33" s="69"/>
      <c r="M33" s="73">
        <v>0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x14ac:dyDescent="0.35">
      <c r="B34" s="59" t="s">
        <v>176</v>
      </c>
      <c r="C34" s="60">
        <v>8</v>
      </c>
      <c r="D34" s="251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x14ac:dyDescent="0.35">
      <c r="B35" s="64" t="s">
        <v>62</v>
      </c>
      <c r="C35" s="65">
        <v>8</v>
      </c>
      <c r="D35" s="75">
        <v>228</v>
      </c>
      <c r="E35" s="65"/>
      <c r="F35" s="65" t="s">
        <v>272</v>
      </c>
      <c r="G35" s="65">
        <v>28.5</v>
      </c>
      <c r="H35" s="65"/>
      <c r="I35" s="65" t="s">
        <v>272</v>
      </c>
      <c r="J35" s="65">
        <v>28.5</v>
      </c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x14ac:dyDescent="0.35">
      <c r="B36" s="71" t="s">
        <v>102</v>
      </c>
      <c r="C36" s="65">
        <v>0</v>
      </c>
      <c r="D36" s="252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x14ac:dyDescent="0.35">
      <c r="B37" s="64" t="s">
        <v>97</v>
      </c>
      <c r="C37" s="65">
        <v>0</v>
      </c>
      <c r="D37" s="252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x14ac:dyDescent="0.35">
      <c r="B38" s="64"/>
      <c r="C38" s="69"/>
      <c r="D38" s="252"/>
      <c r="E38" s="69"/>
      <c r="F38" s="69"/>
      <c r="G38" s="73">
        <f>AVERAGE(G35:G37)</f>
        <v>28.5</v>
      </c>
      <c r="H38" s="69"/>
      <c r="I38" s="69"/>
      <c r="J38" s="73">
        <f>AVERAGE(J35:J37)</f>
        <v>28.5</v>
      </c>
      <c r="K38" s="69"/>
      <c r="L38" s="69"/>
      <c r="M38" s="73">
        <v>0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x14ac:dyDescent="0.35">
      <c r="B39" s="64"/>
      <c r="C39" s="69"/>
      <c r="D39" s="252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x14ac:dyDescent="0.35">
      <c r="B40" s="59" t="s">
        <v>177</v>
      </c>
      <c r="C40" s="60">
        <v>58</v>
      </c>
      <c r="D40" s="251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x14ac:dyDescent="0.35">
      <c r="A41" s="74"/>
      <c r="B41" s="64" t="s">
        <v>62</v>
      </c>
      <c r="C41" s="65">
        <v>58</v>
      </c>
      <c r="D41" s="75">
        <v>688</v>
      </c>
      <c r="E41" s="65"/>
      <c r="F41" s="293" t="s">
        <v>273</v>
      </c>
      <c r="G41" s="65">
        <v>11</v>
      </c>
      <c r="H41" s="65"/>
      <c r="I41" s="65">
        <v>4</v>
      </c>
      <c r="J41" s="65">
        <v>9</v>
      </c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x14ac:dyDescent="0.35">
      <c r="A42" s="74"/>
      <c r="B42" s="71" t="s">
        <v>102</v>
      </c>
      <c r="C42" s="65">
        <v>0</v>
      </c>
      <c r="D42" s="252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x14ac:dyDescent="0.35">
      <c r="A43" s="74"/>
      <c r="B43" s="64" t="s">
        <v>97</v>
      </c>
      <c r="C43" s="65">
        <v>0</v>
      </c>
      <c r="D43" s="252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x14ac:dyDescent="0.35">
      <c r="B44" s="64"/>
      <c r="C44" s="69" t="s">
        <v>132</v>
      </c>
      <c r="D44" s="252"/>
      <c r="E44" s="69"/>
      <c r="F44" s="69"/>
      <c r="G44" s="73">
        <f>AVERAGE(G41:G43)</f>
        <v>11</v>
      </c>
      <c r="H44" s="69"/>
      <c r="I44" s="69"/>
      <c r="J44" s="73">
        <f>AVERAGE(J41:J43)</f>
        <v>9</v>
      </c>
      <c r="K44" s="69"/>
      <c r="L44" s="69"/>
      <c r="M44" s="73">
        <v>0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70</v>
      </c>
      <c r="D45" s="82">
        <f>D30+D32+D35+D41</f>
        <v>1529</v>
      </c>
      <c r="E45" s="81">
        <f>E30+E32+E35+E41</f>
        <v>0</v>
      </c>
      <c r="F45" s="81">
        <v>21</v>
      </c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262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262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262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262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262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262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262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262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262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262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262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262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262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262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262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262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262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262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262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262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262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262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262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262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262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262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262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262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262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262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262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262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262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262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262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262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262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262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262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262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262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262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262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262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262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262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262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262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262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262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262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262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262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262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262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262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262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262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262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262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262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262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262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262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262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262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262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262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262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262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262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262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1391-2640-7C4A-8549-88F5BBB6EECD}">
  <dimension ref="A1:BN250"/>
  <sheetViews>
    <sheetView topLeftCell="A24" zoomScale="60" zoomScaleNormal="60" workbookViewId="0">
      <selection sqref="A1:XFD1048576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6" width="16.1796875" style="84" customWidth="1"/>
    <col min="7" max="7" width="14.36328125" style="37" customWidth="1"/>
    <col min="8" max="8" width="30.36328125" style="37" customWidth="1"/>
    <col min="9" max="9" width="14.36328125" style="37" customWidth="1"/>
    <col min="10" max="15" width="17.453125" style="37" customWidth="1"/>
    <col min="16" max="16" width="7.1796875" style="36" customWidth="1"/>
    <col min="17" max="19" width="22.36328125" style="37" customWidth="1"/>
    <col min="20" max="25" width="20" style="37" customWidth="1"/>
    <col min="26" max="26" width="9.1796875" style="37"/>
    <col min="27" max="27" width="28" style="37" customWidth="1"/>
    <col min="28" max="16384" width="9.1796875" style="37"/>
  </cols>
  <sheetData>
    <row r="1" spans="1:66" ht="20.5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</row>
    <row r="2" spans="1:66" ht="20.5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470"/>
      <c r="J2" s="470"/>
      <c r="K2" s="39"/>
      <c r="L2" s="39"/>
      <c r="M2" s="39"/>
      <c r="N2" s="39"/>
      <c r="O2" s="39"/>
      <c r="P2" s="39"/>
      <c r="Q2" s="38"/>
      <c r="R2" s="38"/>
      <c r="S2" s="38"/>
      <c r="T2" s="38"/>
      <c r="U2" s="38"/>
      <c r="V2" s="38"/>
      <c r="W2" s="38"/>
      <c r="X2" s="38"/>
      <c r="Y2" s="38"/>
      <c r="Z2" s="38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</row>
    <row r="3" spans="1:66" ht="18" x14ac:dyDescent="0.4">
      <c r="B3" s="471"/>
      <c r="C3" s="471"/>
      <c r="D3" s="40"/>
      <c r="E3" s="40"/>
      <c r="F3" s="40"/>
      <c r="G3" s="36"/>
      <c r="H3" s="36"/>
      <c r="I3" s="36"/>
      <c r="J3" s="36"/>
      <c r="K3" s="36"/>
      <c r="L3" s="36"/>
      <c r="M3" s="36"/>
      <c r="N3" s="36"/>
      <c r="O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</row>
    <row r="4" spans="1:66" x14ac:dyDescent="0.35">
      <c r="A4" s="37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</row>
    <row r="5" spans="1:66" x14ac:dyDescent="0.35">
      <c r="B5" s="43" t="s">
        <v>144</v>
      </c>
      <c r="C5" s="472" t="s">
        <v>285</v>
      </c>
      <c r="D5" s="472"/>
      <c r="E5" s="472"/>
      <c r="F5" s="472"/>
      <c r="G5" s="472"/>
      <c r="H5" s="472"/>
      <c r="I5" s="472"/>
      <c r="J5" s="472"/>
      <c r="K5" s="44"/>
      <c r="L5" s="44"/>
      <c r="M5" s="44"/>
      <c r="N5" s="44"/>
      <c r="O5" s="44"/>
      <c r="P5" s="45"/>
      <c r="Q5" s="42"/>
      <c r="R5" s="42"/>
      <c r="S5" s="42"/>
      <c r="T5" s="42"/>
      <c r="U5" s="42"/>
      <c r="V5" s="42"/>
      <c r="W5" s="42"/>
      <c r="X5" s="42"/>
      <c r="Y5" s="42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</row>
    <row r="6" spans="1:66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</row>
    <row r="7" spans="1:66" x14ac:dyDescent="0.35">
      <c r="B7" s="46" t="s">
        <v>146</v>
      </c>
      <c r="C7" s="85">
        <v>45432</v>
      </c>
      <c r="D7" s="44"/>
      <c r="E7" s="44"/>
      <c r="F7" s="44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</row>
    <row r="8" spans="1:66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</row>
    <row r="9" spans="1:66" x14ac:dyDescent="0.35">
      <c r="B9" s="46" t="s">
        <v>147</v>
      </c>
      <c r="C9" s="44">
        <v>153</v>
      </c>
      <c r="D9" s="44"/>
      <c r="E9" s="44"/>
      <c r="F9" s="44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</row>
    <row r="10" spans="1:66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</row>
    <row r="11" spans="1:66" ht="31" x14ac:dyDescent="0.35">
      <c r="B11" s="48" t="s">
        <v>148</v>
      </c>
      <c r="C11" s="44">
        <v>139</v>
      </c>
      <c r="D11" s="44"/>
      <c r="E11" s="44"/>
      <c r="F11" s="44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</row>
    <row r="12" spans="1:66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</row>
    <row r="13" spans="1:66" ht="31" x14ac:dyDescent="0.35">
      <c r="B13" s="48" t="s">
        <v>149</v>
      </c>
      <c r="C13" s="44">
        <v>14</v>
      </c>
      <c r="D13" s="44"/>
      <c r="E13" s="44"/>
      <c r="F13" s="44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</row>
    <row r="14" spans="1:66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</row>
    <row r="15" spans="1:66" ht="46.5" x14ac:dyDescent="0.35">
      <c r="B15" s="48" t="s">
        <v>150</v>
      </c>
      <c r="C15" s="44">
        <f>M45</f>
        <v>0</v>
      </c>
      <c r="D15" s="44"/>
      <c r="E15" s="44"/>
      <c r="F15" s="44"/>
      <c r="G15" s="49"/>
      <c r="H15" s="49"/>
      <c r="I15" s="49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</row>
    <row r="16" spans="1:66" x14ac:dyDescent="0.35">
      <c r="B16" s="48"/>
      <c r="C16" s="49"/>
      <c r="D16" s="49"/>
      <c r="E16" s="49"/>
      <c r="F16" s="49"/>
      <c r="G16" s="49"/>
      <c r="H16" s="49"/>
      <c r="I16" s="49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</row>
    <row r="17" spans="1:66" ht="62" x14ac:dyDescent="0.35">
      <c r="B17" s="48" t="s">
        <v>249</v>
      </c>
      <c r="C17" s="44" t="e">
        <f>I33</f>
        <v>#DIV/0!</v>
      </c>
      <c r="D17" s="44"/>
      <c r="E17" s="44"/>
      <c r="F17" s="44"/>
      <c r="G17" s="49"/>
      <c r="H17" s="48" t="s">
        <v>153</v>
      </c>
      <c r="I17" s="44" t="e">
        <f>I38</f>
        <v>#DIV/0!</v>
      </c>
      <c r="J17" s="44"/>
      <c r="K17" s="42"/>
      <c r="L17" s="48" t="s">
        <v>154</v>
      </c>
      <c r="M17" s="44" t="e">
        <f>I44</f>
        <v>#DIV/0!</v>
      </c>
      <c r="N17" s="44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</row>
    <row r="18" spans="1:66" x14ac:dyDescent="0.35">
      <c r="B18" s="48"/>
      <c r="C18" s="49"/>
      <c r="D18" s="49"/>
      <c r="E18" s="49"/>
      <c r="F18" s="49"/>
      <c r="G18" s="49"/>
      <c r="H18" s="48"/>
      <c r="I18" s="49"/>
      <c r="J18" s="49"/>
      <c r="K18" s="42"/>
      <c r="L18" s="48"/>
      <c r="M18" s="49"/>
      <c r="N18" s="49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</row>
    <row r="19" spans="1:66" ht="77.5" x14ac:dyDescent="0.35">
      <c r="B19" s="48" t="s">
        <v>250</v>
      </c>
      <c r="C19" s="44" t="e">
        <f>L33</f>
        <v>#DIV/0!</v>
      </c>
      <c r="D19" s="44"/>
      <c r="E19" s="44"/>
      <c r="F19" s="44"/>
      <c r="G19" s="49"/>
      <c r="H19" s="48" t="s">
        <v>156</v>
      </c>
      <c r="I19" s="44" t="e">
        <f>L38</f>
        <v>#DIV/0!</v>
      </c>
      <c r="J19" s="44"/>
      <c r="K19" s="42"/>
      <c r="L19" s="48" t="s">
        <v>157</v>
      </c>
      <c r="M19" s="44" t="e">
        <f>L44</f>
        <v>#DIV/0!</v>
      </c>
      <c r="N19" s="44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</row>
    <row r="20" spans="1:66" x14ac:dyDescent="0.35">
      <c r="B20" s="48"/>
      <c r="C20" s="49"/>
      <c r="D20" s="49"/>
      <c r="E20" s="49"/>
      <c r="F20" s="49"/>
      <c r="G20" s="49"/>
      <c r="H20" s="48"/>
      <c r="I20" s="49"/>
      <c r="J20" s="49"/>
      <c r="K20" s="42"/>
      <c r="L20" s="48"/>
      <c r="M20" s="49"/>
      <c r="N20" s="49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</row>
    <row r="21" spans="1:66" ht="77.5" x14ac:dyDescent="0.35">
      <c r="B21" s="48" t="s">
        <v>251</v>
      </c>
      <c r="C21" s="44" t="e">
        <f>O33</f>
        <v>#DIV/0!</v>
      </c>
      <c r="D21" s="44"/>
      <c r="E21" s="44"/>
      <c r="F21" s="44"/>
      <c r="G21" s="49"/>
      <c r="H21" s="48" t="s">
        <v>159</v>
      </c>
      <c r="I21" s="44" t="e">
        <f>O38</f>
        <v>#DIV/0!</v>
      </c>
      <c r="J21" s="44"/>
      <c r="K21" s="42"/>
      <c r="L21" s="48" t="s">
        <v>160</v>
      </c>
      <c r="M21" s="44" t="e">
        <f>O44</f>
        <v>#DIV/0!</v>
      </c>
      <c r="N21" s="44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</row>
    <row r="22" spans="1:66" x14ac:dyDescent="0.35">
      <c r="B22" s="48"/>
      <c r="C22" s="49"/>
      <c r="D22" s="49"/>
      <c r="E22" s="49"/>
      <c r="F22" s="49"/>
      <c r="G22" s="49"/>
      <c r="H22" s="49"/>
      <c r="I22" s="49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</row>
    <row r="23" spans="1:66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</row>
    <row r="24" spans="1:66" s="55" customFormat="1" x14ac:dyDescent="0.35">
      <c r="A24" s="41"/>
      <c r="B24" s="473" t="s">
        <v>252</v>
      </c>
      <c r="C24" s="473"/>
      <c r="D24" s="48"/>
      <c r="E24" s="48"/>
      <c r="F24" s="48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</row>
    <row r="25" spans="1:66" s="58" customForma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56" t="s">
        <v>162</v>
      </c>
      <c r="Q25" s="465" t="s">
        <v>89</v>
      </c>
      <c r="R25" s="466"/>
      <c r="S25" s="466"/>
      <c r="T25" s="466"/>
      <c r="U25" s="466"/>
      <c r="V25" s="466"/>
      <c r="W25" s="466"/>
      <c r="X25" s="466"/>
      <c r="Y25" s="467"/>
      <c r="Z25" s="54"/>
      <c r="AA25" s="54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</row>
    <row r="26" spans="1:66" s="58" customFormat="1" x14ac:dyDescent="0.35">
      <c r="A26" s="41"/>
      <c r="B26" s="53"/>
      <c r="C26" s="475" t="s">
        <v>163</v>
      </c>
      <c r="D26" s="476"/>
      <c r="E26" s="288"/>
      <c r="F26" s="288"/>
      <c r="G26" s="477" t="s">
        <v>164</v>
      </c>
      <c r="H26" s="477"/>
      <c r="I26" s="477"/>
      <c r="J26" s="478" t="s">
        <v>165</v>
      </c>
      <c r="K26" s="475"/>
      <c r="L26" s="476"/>
      <c r="M26" s="479" t="s">
        <v>166</v>
      </c>
      <c r="N26" s="480"/>
      <c r="O26" s="481"/>
      <c r="P26" s="56"/>
      <c r="Q26" s="465" t="s">
        <v>164</v>
      </c>
      <c r="R26" s="466"/>
      <c r="S26" s="466"/>
      <c r="T26" s="469" t="s">
        <v>64</v>
      </c>
      <c r="U26" s="469"/>
      <c r="V26" s="469"/>
      <c r="W26" s="465" t="s">
        <v>167</v>
      </c>
      <c r="X26" s="466"/>
      <c r="Y26" s="467"/>
      <c r="Z26" s="54"/>
      <c r="AA26" s="54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</row>
    <row r="27" spans="1:66" ht="31" x14ac:dyDescent="0.35">
      <c r="B27" s="59" t="s">
        <v>168</v>
      </c>
      <c r="C27" s="60" t="s">
        <v>169</v>
      </c>
      <c r="D27" s="60" t="s">
        <v>63</v>
      </c>
      <c r="E27" s="60" t="s">
        <v>64</v>
      </c>
      <c r="F27" s="60" t="s">
        <v>170</v>
      </c>
      <c r="G27" s="60" t="s">
        <v>171</v>
      </c>
      <c r="H27" s="61" t="s">
        <v>172</v>
      </c>
      <c r="I27" s="62" t="s">
        <v>173</v>
      </c>
      <c r="J27" s="60" t="s">
        <v>171</v>
      </c>
      <c r="K27" s="61" t="s">
        <v>172</v>
      </c>
      <c r="L27" s="62" t="s">
        <v>173</v>
      </c>
      <c r="M27" s="60" t="s">
        <v>171</v>
      </c>
      <c r="N27" s="61" t="s">
        <v>172</v>
      </c>
      <c r="O27" s="62" t="s">
        <v>173</v>
      </c>
      <c r="P27" s="60"/>
      <c r="Q27" s="60" t="s">
        <v>171</v>
      </c>
      <c r="R27" s="61" t="s">
        <v>172</v>
      </c>
      <c r="S27" s="62" t="s">
        <v>173</v>
      </c>
      <c r="T27" s="60" t="s">
        <v>171</v>
      </c>
      <c r="U27" s="61" t="s">
        <v>172</v>
      </c>
      <c r="V27" s="62" t="s">
        <v>173</v>
      </c>
      <c r="W27" s="60" t="s">
        <v>171</v>
      </c>
      <c r="X27" s="61" t="s">
        <v>172</v>
      </c>
      <c r="Y27" s="62" t="s">
        <v>173</v>
      </c>
      <c r="Z27" s="468"/>
      <c r="AA27" s="468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</row>
    <row r="28" spans="1:66" x14ac:dyDescent="0.35">
      <c r="B28" s="59"/>
      <c r="C28" s="60"/>
      <c r="D28" s="60"/>
      <c r="E28" s="60"/>
      <c r="F28" s="60"/>
      <c r="G28" s="60"/>
      <c r="H28" s="61" t="s">
        <v>174</v>
      </c>
      <c r="I28" s="61" t="s">
        <v>174</v>
      </c>
      <c r="J28" s="60"/>
      <c r="K28" s="61" t="s">
        <v>174</v>
      </c>
      <c r="L28" s="61" t="s">
        <v>174</v>
      </c>
      <c r="M28" s="60"/>
      <c r="N28" s="61" t="s">
        <v>174</v>
      </c>
      <c r="O28" s="61" t="s">
        <v>174</v>
      </c>
      <c r="P28" s="60"/>
      <c r="Q28" s="60"/>
      <c r="R28" s="61" t="s">
        <v>174</v>
      </c>
      <c r="S28" s="61" t="s">
        <v>174</v>
      </c>
      <c r="T28" s="60"/>
      <c r="U28" s="61" t="s">
        <v>174</v>
      </c>
      <c r="V28" s="61" t="s">
        <v>174</v>
      </c>
      <c r="W28" s="60"/>
      <c r="X28" s="61" t="s">
        <v>174</v>
      </c>
      <c r="Y28" s="61" t="s">
        <v>174</v>
      </c>
      <c r="Z28" s="63"/>
      <c r="AA28" s="63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</row>
    <row r="29" spans="1:66" x14ac:dyDescent="0.35">
      <c r="B29" s="59" t="s">
        <v>175</v>
      </c>
      <c r="C29" s="60">
        <v>3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3"/>
      <c r="AA29" s="63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</row>
    <row r="30" spans="1:66" x14ac:dyDescent="0.35">
      <c r="B30" s="64" t="s">
        <v>62</v>
      </c>
      <c r="C30" s="65">
        <v>0</v>
      </c>
      <c r="D30" s="65">
        <v>0</v>
      </c>
      <c r="E30" s="65">
        <v>0</v>
      </c>
      <c r="F30" s="65"/>
      <c r="G30" s="65"/>
      <c r="H30" s="65"/>
      <c r="I30" s="65"/>
      <c r="J30" s="65"/>
      <c r="K30" s="65"/>
      <c r="L30" s="65"/>
      <c r="M30" s="65"/>
      <c r="N30" s="65"/>
      <c r="O30" s="69"/>
      <c r="P30" s="70"/>
      <c r="Q30" s="65"/>
      <c r="R30" s="65"/>
      <c r="S30" s="65"/>
      <c r="T30" s="65"/>
      <c r="U30" s="65"/>
      <c r="V30" s="65"/>
      <c r="W30" s="65"/>
      <c r="X30" s="65"/>
      <c r="Y30" s="69"/>
      <c r="Z30" s="464"/>
      <c r="AA30" s="464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</row>
    <row r="31" spans="1:66" x14ac:dyDescent="0.35">
      <c r="B31" s="71" t="s">
        <v>102</v>
      </c>
      <c r="C31" s="65">
        <v>3</v>
      </c>
      <c r="D31" s="65">
        <v>3</v>
      </c>
      <c r="E31" s="65">
        <v>0</v>
      </c>
      <c r="F31" s="65"/>
      <c r="G31" s="65"/>
      <c r="H31" s="65"/>
      <c r="I31" s="65"/>
      <c r="J31" s="65"/>
      <c r="K31" s="65"/>
      <c r="L31" s="65"/>
      <c r="M31" s="65"/>
      <c r="N31" s="65"/>
      <c r="O31" s="69"/>
      <c r="P31" s="70"/>
      <c r="Q31" s="69"/>
      <c r="R31" s="69"/>
      <c r="S31" s="69"/>
      <c r="T31" s="69"/>
      <c r="U31" s="69"/>
      <c r="V31" s="69"/>
      <c r="W31" s="69"/>
      <c r="X31" s="69"/>
      <c r="Y31" s="69"/>
      <c r="Z31" s="464"/>
      <c r="AA31" s="464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</row>
    <row r="32" spans="1:66" x14ac:dyDescent="0.35">
      <c r="B32" s="64" t="s">
        <v>97</v>
      </c>
      <c r="C32" s="65">
        <v>0</v>
      </c>
      <c r="D32" s="65">
        <v>0</v>
      </c>
      <c r="E32" s="65">
        <v>0</v>
      </c>
      <c r="F32" s="65"/>
      <c r="G32" s="65"/>
      <c r="H32" s="65"/>
      <c r="I32" s="65"/>
      <c r="J32" s="65"/>
      <c r="K32" s="65"/>
      <c r="L32" s="65"/>
      <c r="M32" s="65"/>
      <c r="N32" s="65"/>
      <c r="O32" s="69"/>
      <c r="P32" s="70"/>
      <c r="Q32" s="65"/>
      <c r="R32" s="65"/>
      <c r="S32" s="65"/>
      <c r="T32" s="65"/>
      <c r="U32" s="65"/>
      <c r="V32" s="65"/>
      <c r="W32" s="65"/>
      <c r="X32" s="65"/>
      <c r="Y32" s="69"/>
      <c r="Z32" s="464"/>
      <c r="AA32" s="464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</row>
    <row r="33" spans="1:66" x14ac:dyDescent="0.35">
      <c r="B33" s="64"/>
      <c r="C33" s="69"/>
      <c r="D33" s="69"/>
      <c r="E33" s="69"/>
      <c r="F33" s="69"/>
      <c r="G33" s="69"/>
      <c r="H33" s="69"/>
      <c r="I33" s="73" t="e">
        <f>AVERAGE(I30:I32)</f>
        <v>#DIV/0!</v>
      </c>
      <c r="J33" s="69"/>
      <c r="K33" s="69"/>
      <c r="L33" s="73" t="e">
        <f>AVERAGE(L30:L32)</f>
        <v>#DIV/0!</v>
      </c>
      <c r="M33" s="69"/>
      <c r="N33" s="69"/>
      <c r="O33" s="73" t="e">
        <f>AVERAGE(O30:O32)</f>
        <v>#DIV/0!</v>
      </c>
      <c r="P33" s="70"/>
      <c r="Q33" s="69"/>
      <c r="R33" s="69"/>
      <c r="S33" s="73" t="e">
        <f>AVERAGE(S30:S32)</f>
        <v>#DIV/0!</v>
      </c>
      <c r="T33" s="69"/>
      <c r="U33" s="69"/>
      <c r="V33" s="73" t="e">
        <f>AVERAGE(V30:V32)</f>
        <v>#DIV/0!</v>
      </c>
      <c r="W33" s="69"/>
      <c r="X33" s="69"/>
      <c r="Y33" s="73" t="e">
        <f>AVERAGE(Y30:Y32)</f>
        <v>#DIV/0!</v>
      </c>
      <c r="Z33" s="63"/>
      <c r="AA33" s="63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</row>
    <row r="34" spans="1:66" x14ac:dyDescent="0.35">
      <c r="B34" s="59" t="s">
        <v>176</v>
      </c>
      <c r="C34" s="60">
        <v>61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3"/>
      <c r="AA34" s="63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</row>
    <row r="35" spans="1:66" x14ac:dyDescent="0.35">
      <c r="B35" s="64" t="s">
        <v>62</v>
      </c>
      <c r="C35" s="65">
        <v>0</v>
      </c>
      <c r="D35" s="65">
        <v>0</v>
      </c>
      <c r="E35" s="65">
        <v>0</v>
      </c>
      <c r="F35" s="65"/>
      <c r="G35" s="65"/>
      <c r="H35" s="65"/>
      <c r="I35" s="65"/>
      <c r="J35" s="65"/>
      <c r="K35" s="65"/>
      <c r="L35" s="65"/>
      <c r="M35" s="65"/>
      <c r="N35" s="65"/>
      <c r="O35" s="69"/>
      <c r="P35" s="70"/>
      <c r="Q35" s="65"/>
      <c r="R35" s="65"/>
      <c r="S35" s="65"/>
      <c r="T35" s="65"/>
      <c r="U35" s="65"/>
      <c r="V35" s="65"/>
      <c r="W35" s="65"/>
      <c r="X35" s="65"/>
      <c r="Y35" s="69"/>
      <c r="Z35" s="464"/>
      <c r="AA35" s="464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</row>
    <row r="36" spans="1:66" x14ac:dyDescent="0.35">
      <c r="B36" s="71" t="s">
        <v>102</v>
      </c>
      <c r="C36" s="65">
        <v>61</v>
      </c>
      <c r="D36" s="65">
        <v>58</v>
      </c>
      <c r="E36" s="65">
        <v>3</v>
      </c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70"/>
      <c r="Q36" s="69"/>
      <c r="R36" s="69"/>
      <c r="S36" s="69"/>
      <c r="T36" s="69"/>
      <c r="U36" s="69"/>
      <c r="V36" s="69"/>
      <c r="W36" s="69"/>
      <c r="X36" s="69"/>
      <c r="Y36" s="69"/>
      <c r="Z36" s="464"/>
      <c r="AA36" s="464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</row>
    <row r="37" spans="1:66" x14ac:dyDescent="0.35">
      <c r="B37" s="64" t="s">
        <v>97</v>
      </c>
      <c r="C37" s="65">
        <v>0</v>
      </c>
      <c r="D37" s="65">
        <v>0</v>
      </c>
      <c r="E37" s="65">
        <v>0</v>
      </c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70"/>
      <c r="Q37" s="69"/>
      <c r="R37" s="69"/>
      <c r="S37" s="69"/>
      <c r="T37" s="69"/>
      <c r="U37" s="69"/>
      <c r="V37" s="69"/>
      <c r="W37" s="69"/>
      <c r="X37" s="69"/>
      <c r="Y37" s="69"/>
      <c r="Z37" s="464"/>
      <c r="AA37" s="464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</row>
    <row r="38" spans="1:66" x14ac:dyDescent="0.35">
      <c r="B38" s="64"/>
      <c r="C38" s="69"/>
      <c r="D38" s="69"/>
      <c r="E38" s="69"/>
      <c r="F38" s="69"/>
      <c r="G38" s="69"/>
      <c r="H38" s="69"/>
      <c r="I38" s="73" t="e">
        <f>AVERAGE(I35:I37)</f>
        <v>#DIV/0!</v>
      </c>
      <c r="J38" s="69"/>
      <c r="K38" s="69"/>
      <c r="L38" s="73" t="e">
        <f>AVERAGE(L35:L37)</f>
        <v>#DIV/0!</v>
      </c>
      <c r="M38" s="69"/>
      <c r="N38" s="69"/>
      <c r="O38" s="73" t="e">
        <f>AVERAGE(O35:O37)</f>
        <v>#DIV/0!</v>
      </c>
      <c r="P38" s="70"/>
      <c r="Q38" s="69"/>
      <c r="R38" s="69"/>
      <c r="S38" s="73" t="e">
        <f>AVERAGE(S35:S37)</f>
        <v>#DIV/0!</v>
      </c>
      <c r="T38" s="69"/>
      <c r="U38" s="69"/>
      <c r="V38" s="73" t="e">
        <f>AVERAGE(V35:V37)</f>
        <v>#DIV/0!</v>
      </c>
      <c r="W38" s="69"/>
      <c r="X38" s="69"/>
      <c r="Y38" s="73" t="e">
        <f>AVERAGE(Y35:Y37)</f>
        <v>#DIV/0!</v>
      </c>
      <c r="Z38" s="63"/>
      <c r="AA38" s="63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</row>
    <row r="39" spans="1:66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Q39" s="69"/>
      <c r="R39" s="69"/>
      <c r="S39" s="69"/>
      <c r="T39" s="69"/>
      <c r="U39" s="69"/>
      <c r="V39" s="69"/>
      <c r="W39" s="69"/>
      <c r="X39" s="69"/>
      <c r="Y39" s="69"/>
      <c r="Z39" s="63"/>
      <c r="AA39" s="63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</row>
    <row r="40" spans="1:66" x14ac:dyDescent="0.35">
      <c r="B40" s="59" t="s">
        <v>177</v>
      </c>
      <c r="C40" s="60">
        <v>89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3"/>
      <c r="AA40" s="63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</row>
    <row r="41" spans="1:66" x14ac:dyDescent="0.35">
      <c r="A41" s="74"/>
      <c r="B41" s="64" t="s">
        <v>62</v>
      </c>
      <c r="C41" s="65">
        <v>47</v>
      </c>
      <c r="D41" s="65">
        <v>37</v>
      </c>
      <c r="E41" s="65">
        <v>10</v>
      </c>
      <c r="F41" s="65"/>
      <c r="G41" s="65"/>
      <c r="H41" s="65"/>
      <c r="I41" s="65"/>
      <c r="J41" s="65"/>
      <c r="K41" s="65"/>
      <c r="L41" s="65"/>
      <c r="M41" s="65"/>
      <c r="N41" s="65"/>
      <c r="O41" s="69"/>
      <c r="P41" s="70"/>
      <c r="Q41" s="65"/>
      <c r="R41" s="65"/>
      <c r="S41" s="65"/>
      <c r="T41" s="65"/>
      <c r="U41" s="65"/>
      <c r="V41" s="65"/>
      <c r="W41" s="65"/>
      <c r="X41" s="65"/>
      <c r="Y41" s="69"/>
      <c r="Z41" s="464"/>
      <c r="AA41" s="464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</row>
    <row r="42" spans="1:66" x14ac:dyDescent="0.35">
      <c r="A42" s="74"/>
      <c r="B42" s="71" t="s">
        <v>102</v>
      </c>
      <c r="C42" s="65">
        <v>42</v>
      </c>
      <c r="D42" s="65">
        <v>41</v>
      </c>
      <c r="E42" s="65">
        <v>1</v>
      </c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70"/>
      <c r="Q42" s="65"/>
      <c r="R42" s="65"/>
      <c r="S42" s="69"/>
      <c r="T42" s="69"/>
      <c r="U42" s="69"/>
      <c r="V42" s="69"/>
      <c r="W42" s="69"/>
      <c r="X42" s="69"/>
      <c r="Y42" s="69"/>
      <c r="Z42" s="464"/>
      <c r="AA42" s="464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</row>
    <row r="43" spans="1:66" x14ac:dyDescent="0.35">
      <c r="A43" s="74"/>
      <c r="B43" s="64" t="s">
        <v>97</v>
      </c>
      <c r="C43" s="65">
        <v>0</v>
      </c>
      <c r="D43" s="65">
        <v>0</v>
      </c>
      <c r="E43" s="65">
        <v>0</v>
      </c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70"/>
      <c r="Q43" s="69"/>
      <c r="R43" s="69"/>
      <c r="S43" s="69"/>
      <c r="T43" s="69"/>
      <c r="U43" s="69"/>
      <c r="V43" s="69"/>
      <c r="W43" s="69"/>
      <c r="X43" s="69"/>
      <c r="Y43" s="69"/>
      <c r="Z43" s="464"/>
      <c r="AA43" s="464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</row>
    <row r="44" spans="1:66" x14ac:dyDescent="0.35">
      <c r="B44" s="64"/>
      <c r="C44" s="69"/>
      <c r="D44" s="69"/>
      <c r="E44" s="69"/>
      <c r="F44" s="69"/>
      <c r="G44" s="69"/>
      <c r="H44" s="69"/>
      <c r="I44" s="73" t="e">
        <f>AVERAGE(I41:I43)</f>
        <v>#DIV/0!</v>
      </c>
      <c r="J44" s="69"/>
      <c r="K44" s="69"/>
      <c r="L44" s="73" t="e">
        <f>AVERAGE(L41:L43)</f>
        <v>#DIV/0!</v>
      </c>
      <c r="M44" s="69"/>
      <c r="N44" s="69"/>
      <c r="O44" s="73" t="e">
        <f>AVERAGE(O41:O43)</f>
        <v>#DIV/0!</v>
      </c>
      <c r="P44" s="70"/>
      <c r="Q44" s="69"/>
      <c r="R44" s="69"/>
      <c r="S44" s="73" t="e">
        <f>AVERAGE(S41:S43)</f>
        <v>#DIV/0!</v>
      </c>
      <c r="T44" s="69"/>
      <c r="U44" s="69"/>
      <c r="V44" s="73" t="e">
        <f>AVERAGE(V41:V43)</f>
        <v>#DIV/0!</v>
      </c>
      <c r="W44" s="69"/>
      <c r="X44" s="69"/>
      <c r="Y44" s="73" t="e">
        <f>AVERAGE(Y41:Y43)</f>
        <v>#DIV/0!</v>
      </c>
      <c r="Z44" s="79"/>
      <c r="AA44" s="79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</row>
    <row r="45" spans="1:66" x14ac:dyDescent="0.35">
      <c r="B45" s="80" t="s">
        <v>178</v>
      </c>
      <c r="C45" s="81">
        <f>C31+C36+C41+C42</f>
        <v>153</v>
      </c>
      <c r="D45" s="356">
        <f>D31+D36+D41+D42</f>
        <v>139</v>
      </c>
      <c r="E45" s="81">
        <f>E36+E41+E42+E44</f>
        <v>14</v>
      </c>
      <c r="F45" s="81">
        <f>F30+F32+F35+F41</f>
        <v>0</v>
      </c>
      <c r="G45" s="81">
        <f>G30+G32+G35+G41</f>
        <v>0</v>
      </c>
      <c r="H45" s="81"/>
      <c r="I45" s="81"/>
      <c r="J45" s="81">
        <f>J30+J35+J41</f>
        <v>0</v>
      </c>
      <c r="K45" s="81"/>
      <c r="L45" s="81"/>
      <c r="M45" s="81">
        <f>M30+M35+M41</f>
        <v>0</v>
      </c>
      <c r="N45" s="81"/>
      <c r="O45" s="69"/>
      <c r="P45" s="70"/>
      <c r="Q45" s="81">
        <v>0</v>
      </c>
      <c r="R45" s="81"/>
      <c r="S45" s="81"/>
      <c r="T45" s="81">
        <v>0</v>
      </c>
      <c r="U45" s="81"/>
      <c r="V45" s="81"/>
      <c r="W45" s="81">
        <v>0</v>
      </c>
      <c r="X45" s="81"/>
      <c r="Y45" s="69"/>
      <c r="Z45" s="464"/>
      <c r="AA45" s="464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</row>
    <row r="46" spans="1:66" x14ac:dyDescent="0.3">
      <c r="B46" s="83"/>
      <c r="C46" s="83"/>
      <c r="D46" s="83"/>
      <c r="E46" s="83"/>
      <c r="F46" s="83"/>
      <c r="G46" s="36"/>
      <c r="H46" s="36"/>
      <c r="I46" s="36"/>
      <c r="J46" s="36"/>
      <c r="K46" s="36"/>
      <c r="L46" s="36"/>
      <c r="M46" s="36"/>
      <c r="N46" s="36"/>
      <c r="O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</row>
    <row r="47" spans="1:66" x14ac:dyDescent="0.3">
      <c r="B47" s="83"/>
      <c r="C47" s="83"/>
      <c r="D47" s="83"/>
      <c r="E47" s="83"/>
      <c r="F47" s="83"/>
      <c r="G47" s="36"/>
      <c r="H47" s="36"/>
      <c r="I47" s="36"/>
      <c r="J47" s="36"/>
      <c r="K47" s="36"/>
      <c r="L47" s="36"/>
      <c r="M47" s="36"/>
      <c r="N47" s="36"/>
      <c r="O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</row>
    <row r="48" spans="1:66" x14ac:dyDescent="0.3">
      <c r="B48" s="83"/>
      <c r="C48" s="83"/>
      <c r="D48" s="83"/>
      <c r="E48" s="83"/>
      <c r="F48" s="83"/>
      <c r="G48" s="36"/>
      <c r="H48" s="36"/>
      <c r="I48" s="36"/>
      <c r="J48" s="36"/>
      <c r="K48" s="36"/>
      <c r="L48" s="36"/>
      <c r="M48" s="36"/>
      <c r="N48" s="36"/>
      <c r="O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</row>
    <row r="49" spans="2:66" x14ac:dyDescent="0.3">
      <c r="B49" s="83"/>
      <c r="C49" s="83"/>
      <c r="D49" s="83"/>
      <c r="E49" s="83"/>
      <c r="F49" s="83"/>
      <c r="G49" s="36"/>
      <c r="H49" s="36"/>
      <c r="I49" s="36"/>
      <c r="J49" s="36"/>
      <c r="K49" s="36"/>
      <c r="L49" s="36"/>
      <c r="M49" s="36"/>
      <c r="N49" s="36"/>
      <c r="O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</row>
    <row r="50" spans="2:66" x14ac:dyDescent="0.3">
      <c r="B50" s="83"/>
      <c r="C50" s="83"/>
      <c r="D50" s="83"/>
      <c r="E50" s="83"/>
      <c r="F50" s="83"/>
      <c r="G50" s="36"/>
      <c r="H50" s="36"/>
      <c r="I50" s="36"/>
      <c r="J50" s="36"/>
      <c r="K50" s="36"/>
      <c r="L50" s="36"/>
      <c r="M50" s="36"/>
      <c r="N50" s="36"/>
      <c r="O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</row>
    <row r="51" spans="2:66" x14ac:dyDescent="0.3">
      <c r="B51" s="83"/>
      <c r="C51" s="83"/>
      <c r="D51" s="83"/>
      <c r="E51" s="83"/>
      <c r="F51" s="83"/>
      <c r="G51" s="36"/>
      <c r="H51" s="36"/>
      <c r="I51" s="36"/>
      <c r="J51" s="36"/>
      <c r="K51" s="36"/>
      <c r="L51" s="36"/>
      <c r="M51" s="36"/>
      <c r="N51" s="36"/>
      <c r="O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</row>
    <row r="52" spans="2:66" x14ac:dyDescent="0.3">
      <c r="B52" s="83"/>
      <c r="C52" s="83"/>
      <c r="D52" s="83"/>
      <c r="E52" s="83"/>
      <c r="F52" s="83"/>
      <c r="G52" s="36"/>
      <c r="H52" s="36"/>
      <c r="I52" s="36"/>
      <c r="J52" s="36"/>
      <c r="K52" s="36"/>
      <c r="L52" s="36"/>
      <c r="M52" s="36"/>
      <c r="N52" s="36"/>
      <c r="O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</row>
    <row r="53" spans="2:66" x14ac:dyDescent="0.3">
      <c r="B53" s="83"/>
      <c r="C53" s="83"/>
      <c r="D53" s="83"/>
      <c r="E53" s="83"/>
      <c r="F53" s="83"/>
      <c r="G53" s="36"/>
      <c r="H53" s="36"/>
      <c r="I53" s="36"/>
      <c r="J53" s="36"/>
      <c r="K53" s="36"/>
      <c r="L53" s="36"/>
      <c r="M53" s="36"/>
      <c r="N53" s="36"/>
      <c r="O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</row>
    <row r="54" spans="2:66" x14ac:dyDescent="0.3">
      <c r="B54" s="83"/>
      <c r="C54" s="83"/>
      <c r="D54" s="83"/>
      <c r="E54" s="83"/>
      <c r="F54" s="83"/>
      <c r="G54" s="36"/>
      <c r="H54" s="36"/>
      <c r="I54" s="36"/>
      <c r="J54" s="36"/>
      <c r="K54" s="36"/>
      <c r="L54" s="36"/>
      <c r="M54" s="36"/>
      <c r="N54" s="36"/>
      <c r="O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</row>
    <row r="55" spans="2:66" x14ac:dyDescent="0.3">
      <c r="B55" s="83"/>
      <c r="C55" s="83"/>
      <c r="D55" s="83"/>
      <c r="E55" s="83"/>
      <c r="F55" s="83"/>
      <c r="G55" s="36"/>
      <c r="H55" s="36"/>
      <c r="I55" s="36"/>
      <c r="J55" s="36"/>
      <c r="K55" s="36"/>
      <c r="L55" s="36"/>
      <c r="M55" s="36"/>
      <c r="N55" s="36"/>
      <c r="O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</row>
    <row r="56" spans="2:66" x14ac:dyDescent="0.3">
      <c r="B56" s="83"/>
      <c r="C56" s="83"/>
      <c r="D56" s="83"/>
      <c r="E56" s="83"/>
      <c r="F56" s="83"/>
      <c r="G56" s="36"/>
      <c r="H56" s="36"/>
      <c r="I56" s="36"/>
      <c r="J56" s="36"/>
      <c r="K56" s="36"/>
      <c r="L56" s="36"/>
      <c r="M56" s="36"/>
      <c r="N56" s="36"/>
      <c r="O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</row>
    <row r="57" spans="2:66" x14ac:dyDescent="0.3">
      <c r="B57" s="83"/>
      <c r="C57" s="83"/>
      <c r="D57" s="83"/>
      <c r="E57" s="83"/>
      <c r="F57" s="83"/>
      <c r="G57" s="36"/>
      <c r="H57" s="36"/>
      <c r="I57" s="36"/>
      <c r="J57" s="36"/>
      <c r="K57" s="36"/>
      <c r="L57" s="36"/>
      <c r="M57" s="36"/>
      <c r="N57" s="36"/>
      <c r="O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</row>
    <row r="58" spans="2:66" x14ac:dyDescent="0.3">
      <c r="B58" s="83"/>
      <c r="C58" s="83"/>
      <c r="D58" s="83"/>
      <c r="E58" s="83"/>
      <c r="F58" s="83"/>
      <c r="G58" s="36"/>
      <c r="H58" s="36"/>
      <c r="I58" s="36"/>
      <c r="J58" s="36"/>
      <c r="K58" s="36"/>
      <c r="L58" s="36"/>
      <c r="M58" s="36"/>
      <c r="N58" s="36"/>
      <c r="O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</row>
    <row r="59" spans="2:66" x14ac:dyDescent="0.3">
      <c r="B59" s="83"/>
      <c r="C59" s="83"/>
      <c r="D59" s="83"/>
      <c r="E59" s="83"/>
      <c r="F59" s="83"/>
      <c r="G59" s="36"/>
      <c r="H59" s="36"/>
      <c r="I59" s="36"/>
      <c r="J59" s="36"/>
      <c r="K59" s="36"/>
      <c r="L59" s="36"/>
      <c r="M59" s="36"/>
      <c r="N59" s="36"/>
      <c r="O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</row>
    <row r="60" spans="2:66" x14ac:dyDescent="0.3">
      <c r="B60" s="83"/>
      <c r="C60" s="83"/>
      <c r="D60" s="83"/>
      <c r="E60" s="83"/>
      <c r="F60" s="83"/>
      <c r="G60" s="36"/>
      <c r="H60" s="36"/>
      <c r="I60" s="36"/>
      <c r="J60" s="36"/>
      <c r="K60" s="36"/>
      <c r="L60" s="36"/>
      <c r="M60" s="36"/>
      <c r="N60" s="36"/>
      <c r="O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</row>
    <row r="61" spans="2:66" x14ac:dyDescent="0.3">
      <c r="B61" s="83"/>
      <c r="C61" s="83"/>
      <c r="D61" s="83"/>
      <c r="E61" s="83"/>
      <c r="F61" s="83"/>
      <c r="G61" s="36"/>
      <c r="H61" s="36"/>
      <c r="I61" s="36"/>
      <c r="J61" s="36"/>
      <c r="K61" s="36"/>
      <c r="L61" s="36"/>
      <c r="M61" s="36"/>
      <c r="N61" s="36"/>
      <c r="O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</row>
    <row r="62" spans="2:66" x14ac:dyDescent="0.3">
      <c r="B62" s="83"/>
      <c r="C62" s="83"/>
      <c r="D62" s="83"/>
      <c r="E62" s="83"/>
      <c r="F62" s="83"/>
      <c r="G62" s="36"/>
      <c r="H62" s="36"/>
      <c r="I62" s="36"/>
      <c r="J62" s="36"/>
      <c r="K62" s="36"/>
      <c r="L62" s="36"/>
      <c r="M62" s="36"/>
      <c r="N62" s="36"/>
      <c r="O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</row>
    <row r="63" spans="2:66" x14ac:dyDescent="0.3">
      <c r="B63" s="83"/>
      <c r="C63" s="83"/>
      <c r="D63" s="83"/>
      <c r="E63" s="83"/>
      <c r="F63" s="83"/>
      <c r="G63" s="36"/>
      <c r="H63" s="36"/>
      <c r="I63" s="36"/>
      <c r="J63" s="36"/>
      <c r="K63" s="36"/>
      <c r="L63" s="36"/>
      <c r="M63" s="36"/>
      <c r="N63" s="36"/>
      <c r="O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</row>
    <row r="64" spans="2:66" x14ac:dyDescent="0.3">
      <c r="B64" s="83"/>
      <c r="C64" s="83"/>
      <c r="D64" s="83"/>
      <c r="E64" s="83"/>
      <c r="F64" s="83"/>
      <c r="G64" s="36"/>
      <c r="H64" s="36"/>
      <c r="I64" s="36"/>
      <c r="J64" s="36"/>
      <c r="K64" s="36"/>
      <c r="L64" s="36"/>
      <c r="M64" s="36"/>
      <c r="N64" s="36"/>
      <c r="O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</row>
    <row r="65" spans="2:66" x14ac:dyDescent="0.3">
      <c r="B65" s="83"/>
      <c r="C65" s="83"/>
      <c r="D65" s="83"/>
      <c r="E65" s="83"/>
      <c r="F65" s="83"/>
      <c r="G65" s="36"/>
      <c r="H65" s="36"/>
      <c r="I65" s="36"/>
      <c r="J65" s="36"/>
      <c r="K65" s="36"/>
      <c r="L65" s="36"/>
      <c r="M65" s="36"/>
      <c r="N65" s="36"/>
      <c r="O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</row>
    <row r="66" spans="2:66" x14ac:dyDescent="0.3">
      <c r="B66" s="83"/>
      <c r="C66" s="83"/>
      <c r="D66" s="83"/>
      <c r="E66" s="83"/>
      <c r="F66" s="83"/>
      <c r="G66" s="36"/>
      <c r="H66" s="36"/>
      <c r="I66" s="36"/>
      <c r="J66" s="36"/>
      <c r="K66" s="36"/>
      <c r="L66" s="36"/>
      <c r="M66" s="36"/>
      <c r="N66" s="36"/>
      <c r="O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</row>
    <row r="67" spans="2:66" x14ac:dyDescent="0.3">
      <c r="B67" s="83"/>
      <c r="C67" s="83"/>
      <c r="D67" s="83"/>
      <c r="E67" s="83"/>
      <c r="F67" s="83"/>
      <c r="G67" s="36"/>
      <c r="H67" s="36"/>
      <c r="I67" s="36"/>
      <c r="J67" s="36"/>
      <c r="K67" s="36"/>
      <c r="L67" s="36"/>
      <c r="M67" s="36"/>
      <c r="N67" s="36"/>
      <c r="O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</row>
    <row r="68" spans="2:66" x14ac:dyDescent="0.3">
      <c r="B68" s="83"/>
      <c r="C68" s="83"/>
      <c r="D68" s="83"/>
      <c r="E68" s="83"/>
      <c r="F68" s="83"/>
      <c r="G68" s="36"/>
      <c r="H68" s="36"/>
      <c r="I68" s="36"/>
      <c r="J68" s="36"/>
      <c r="K68" s="36"/>
      <c r="L68" s="36"/>
      <c r="M68" s="36"/>
      <c r="N68" s="36"/>
      <c r="O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</row>
    <row r="69" spans="2:66" x14ac:dyDescent="0.3">
      <c r="B69" s="83"/>
      <c r="C69" s="83"/>
      <c r="D69" s="83"/>
      <c r="E69" s="83"/>
      <c r="F69" s="83"/>
      <c r="G69" s="36"/>
      <c r="H69" s="36"/>
      <c r="I69" s="36"/>
      <c r="J69" s="36"/>
      <c r="K69" s="36"/>
      <c r="L69" s="36"/>
      <c r="M69" s="36"/>
      <c r="N69" s="36"/>
      <c r="O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</row>
    <row r="70" spans="2:66" x14ac:dyDescent="0.3">
      <c r="B70" s="83"/>
      <c r="C70" s="83"/>
      <c r="D70" s="83"/>
      <c r="E70" s="83"/>
      <c r="F70" s="83"/>
      <c r="G70" s="36"/>
      <c r="H70" s="36"/>
      <c r="I70" s="36"/>
      <c r="J70" s="36"/>
      <c r="K70" s="36"/>
      <c r="L70" s="36"/>
      <c r="M70" s="36"/>
      <c r="N70" s="36"/>
      <c r="O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</row>
    <row r="71" spans="2:66" x14ac:dyDescent="0.3">
      <c r="B71" s="83"/>
      <c r="C71" s="83"/>
      <c r="D71" s="83"/>
      <c r="E71" s="83"/>
      <c r="F71" s="83"/>
      <c r="G71" s="36"/>
      <c r="H71" s="36"/>
      <c r="I71" s="36"/>
      <c r="J71" s="36"/>
      <c r="K71" s="36"/>
      <c r="L71" s="36"/>
      <c r="M71" s="36"/>
      <c r="N71" s="36"/>
      <c r="O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</row>
    <row r="72" spans="2:66" x14ac:dyDescent="0.3">
      <c r="B72" s="83"/>
      <c r="C72" s="83"/>
      <c r="D72" s="83"/>
      <c r="E72" s="83"/>
      <c r="F72" s="83"/>
      <c r="G72" s="36"/>
      <c r="H72" s="36"/>
      <c r="I72" s="36"/>
      <c r="J72" s="36"/>
      <c r="K72" s="36"/>
      <c r="L72" s="36"/>
      <c r="M72" s="36"/>
      <c r="N72" s="36"/>
      <c r="O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</row>
    <row r="73" spans="2:66" x14ac:dyDescent="0.3">
      <c r="B73" s="83"/>
      <c r="C73" s="83"/>
      <c r="D73" s="83"/>
      <c r="E73" s="83"/>
      <c r="F73" s="83"/>
      <c r="G73" s="36"/>
      <c r="H73" s="36"/>
      <c r="I73" s="36"/>
      <c r="J73" s="36"/>
      <c r="K73" s="36"/>
      <c r="L73" s="36"/>
      <c r="M73" s="36"/>
      <c r="N73" s="36"/>
      <c r="O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</row>
    <row r="74" spans="2:66" x14ac:dyDescent="0.3">
      <c r="B74" s="83"/>
      <c r="C74" s="83"/>
      <c r="D74" s="83"/>
      <c r="E74" s="83"/>
      <c r="F74" s="83"/>
      <c r="G74" s="36"/>
      <c r="H74" s="36"/>
      <c r="I74" s="36"/>
      <c r="J74" s="36"/>
      <c r="K74" s="36"/>
      <c r="L74" s="36"/>
      <c r="M74" s="36"/>
      <c r="N74" s="36"/>
      <c r="O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</row>
    <row r="75" spans="2:66" x14ac:dyDescent="0.3">
      <c r="B75" s="83"/>
      <c r="C75" s="83"/>
      <c r="D75" s="83"/>
      <c r="E75" s="83"/>
      <c r="F75" s="83"/>
      <c r="G75" s="36"/>
      <c r="H75" s="36"/>
      <c r="I75" s="36"/>
      <c r="J75" s="36"/>
      <c r="K75" s="36"/>
      <c r="L75" s="36"/>
      <c r="M75" s="36"/>
      <c r="N75" s="36"/>
      <c r="O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</row>
    <row r="76" spans="2:66" x14ac:dyDescent="0.3">
      <c r="B76" s="83"/>
      <c r="C76" s="83"/>
      <c r="D76" s="83"/>
      <c r="E76" s="83"/>
      <c r="F76" s="83"/>
      <c r="G76" s="36"/>
      <c r="H76" s="36"/>
      <c r="I76" s="36"/>
      <c r="J76" s="36"/>
      <c r="K76" s="36"/>
      <c r="L76" s="36"/>
      <c r="M76" s="36"/>
      <c r="N76" s="36"/>
      <c r="O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</row>
    <row r="77" spans="2:66" x14ac:dyDescent="0.3">
      <c r="B77" s="83"/>
      <c r="C77" s="83"/>
      <c r="D77" s="83"/>
      <c r="E77" s="83"/>
      <c r="F77" s="83"/>
      <c r="G77" s="36"/>
      <c r="H77" s="36"/>
      <c r="I77" s="36"/>
      <c r="J77" s="36"/>
      <c r="K77" s="36"/>
      <c r="L77" s="36"/>
      <c r="M77" s="36"/>
      <c r="N77" s="36"/>
      <c r="O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</row>
    <row r="78" spans="2:66" x14ac:dyDescent="0.3">
      <c r="B78" s="83"/>
      <c r="C78" s="83"/>
      <c r="D78" s="83"/>
      <c r="E78" s="83"/>
      <c r="F78" s="83"/>
      <c r="G78" s="36"/>
      <c r="H78" s="36"/>
      <c r="I78" s="36"/>
      <c r="J78" s="36"/>
      <c r="K78" s="36"/>
      <c r="L78" s="36"/>
      <c r="M78" s="36"/>
      <c r="N78" s="36"/>
      <c r="O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</row>
    <row r="79" spans="2:66" x14ac:dyDescent="0.3">
      <c r="B79" s="83"/>
      <c r="C79" s="83"/>
      <c r="D79" s="83"/>
      <c r="E79" s="83"/>
      <c r="F79" s="83"/>
      <c r="G79" s="36"/>
      <c r="H79" s="36"/>
      <c r="I79" s="36"/>
      <c r="J79" s="36"/>
      <c r="K79" s="36"/>
      <c r="L79" s="36"/>
      <c r="M79" s="36"/>
      <c r="N79" s="36"/>
      <c r="O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</row>
    <row r="80" spans="2:66" x14ac:dyDescent="0.3">
      <c r="B80" s="83"/>
      <c r="C80" s="83"/>
      <c r="D80" s="83"/>
      <c r="E80" s="83"/>
      <c r="F80" s="83"/>
      <c r="G80" s="36"/>
      <c r="H80" s="36"/>
      <c r="I80" s="36"/>
      <c r="J80" s="36"/>
      <c r="K80" s="36"/>
      <c r="L80" s="36"/>
      <c r="M80" s="36"/>
      <c r="N80" s="36"/>
      <c r="O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</row>
    <row r="81" spans="2:66" x14ac:dyDescent="0.3">
      <c r="B81" s="83"/>
      <c r="C81" s="83"/>
      <c r="D81" s="83"/>
      <c r="E81" s="83"/>
      <c r="F81" s="83"/>
      <c r="G81" s="36"/>
      <c r="H81" s="36"/>
      <c r="I81" s="36"/>
      <c r="J81" s="36"/>
      <c r="K81" s="36"/>
      <c r="L81" s="36"/>
      <c r="M81" s="36"/>
      <c r="N81" s="36"/>
      <c r="O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</row>
    <row r="82" spans="2:66" x14ac:dyDescent="0.3">
      <c r="B82" s="83"/>
      <c r="C82" s="83"/>
      <c r="D82" s="83"/>
      <c r="E82" s="83"/>
      <c r="F82" s="83"/>
      <c r="G82" s="36"/>
      <c r="H82" s="36"/>
      <c r="I82" s="36"/>
      <c r="J82" s="36"/>
      <c r="K82" s="36"/>
      <c r="L82" s="36"/>
      <c r="M82" s="36"/>
      <c r="N82" s="36"/>
      <c r="O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</row>
    <row r="83" spans="2:66" x14ac:dyDescent="0.3">
      <c r="B83" s="83"/>
      <c r="C83" s="83"/>
      <c r="D83" s="83"/>
      <c r="E83" s="83"/>
      <c r="F83" s="83"/>
      <c r="G83" s="36"/>
      <c r="H83" s="36"/>
      <c r="I83" s="36"/>
      <c r="J83" s="36"/>
      <c r="K83" s="36"/>
      <c r="L83" s="36"/>
      <c r="M83" s="36"/>
      <c r="N83" s="36"/>
      <c r="O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</row>
    <row r="84" spans="2:66" x14ac:dyDescent="0.3">
      <c r="B84" s="83"/>
      <c r="C84" s="83"/>
      <c r="D84" s="83"/>
      <c r="E84" s="83"/>
      <c r="F84" s="83"/>
      <c r="G84" s="36"/>
      <c r="H84" s="36"/>
      <c r="I84" s="36"/>
      <c r="J84" s="36"/>
      <c r="K84" s="36"/>
      <c r="L84" s="36"/>
      <c r="M84" s="36"/>
      <c r="N84" s="36"/>
      <c r="O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</row>
    <row r="85" spans="2:66" x14ac:dyDescent="0.3">
      <c r="B85" s="83"/>
      <c r="C85" s="83"/>
      <c r="D85" s="83"/>
      <c r="E85" s="83"/>
      <c r="F85" s="83"/>
      <c r="G85" s="36"/>
      <c r="H85" s="36"/>
      <c r="I85" s="36"/>
      <c r="J85" s="36"/>
      <c r="K85" s="36"/>
      <c r="L85" s="36"/>
      <c r="M85" s="36"/>
      <c r="N85" s="36"/>
      <c r="O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</row>
    <row r="86" spans="2:66" x14ac:dyDescent="0.3">
      <c r="B86" s="83"/>
      <c r="C86" s="83"/>
      <c r="D86" s="83"/>
      <c r="E86" s="83"/>
      <c r="F86" s="83"/>
      <c r="G86" s="36"/>
      <c r="H86" s="36"/>
      <c r="I86" s="36"/>
      <c r="J86" s="36"/>
      <c r="K86" s="36"/>
      <c r="L86" s="36"/>
      <c r="M86" s="36"/>
      <c r="N86" s="36"/>
      <c r="O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</row>
    <row r="87" spans="2:66" x14ac:dyDescent="0.3">
      <c r="B87" s="83"/>
      <c r="C87" s="83"/>
      <c r="D87" s="83"/>
      <c r="E87" s="83"/>
      <c r="F87" s="83"/>
      <c r="G87" s="36"/>
      <c r="H87" s="36"/>
      <c r="I87" s="36"/>
      <c r="J87" s="36"/>
      <c r="K87" s="36"/>
      <c r="L87" s="36"/>
      <c r="M87" s="36"/>
      <c r="N87" s="36"/>
      <c r="O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</row>
    <row r="88" spans="2:66" x14ac:dyDescent="0.3">
      <c r="B88" s="83"/>
      <c r="C88" s="83"/>
      <c r="D88" s="83"/>
      <c r="E88" s="83"/>
      <c r="F88" s="83"/>
      <c r="G88" s="36"/>
      <c r="H88" s="36"/>
      <c r="I88" s="36"/>
      <c r="J88" s="36"/>
      <c r="K88" s="36"/>
      <c r="L88" s="36"/>
      <c r="M88" s="36"/>
      <c r="N88" s="36"/>
      <c r="O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</row>
    <row r="89" spans="2:66" x14ac:dyDescent="0.3">
      <c r="B89" s="83"/>
      <c r="C89" s="83"/>
      <c r="D89" s="83"/>
      <c r="E89" s="83"/>
      <c r="F89" s="83"/>
      <c r="G89" s="36"/>
      <c r="H89" s="36"/>
      <c r="I89" s="36"/>
      <c r="J89" s="36"/>
      <c r="K89" s="36"/>
      <c r="L89" s="36"/>
      <c r="M89" s="36"/>
      <c r="N89" s="36"/>
      <c r="O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</row>
    <row r="90" spans="2:66" x14ac:dyDescent="0.3">
      <c r="B90" s="83"/>
      <c r="C90" s="83"/>
      <c r="D90" s="83"/>
      <c r="E90" s="83"/>
      <c r="F90" s="83"/>
      <c r="G90" s="36"/>
      <c r="H90" s="36"/>
      <c r="I90" s="36"/>
      <c r="J90" s="36"/>
      <c r="K90" s="36"/>
      <c r="L90" s="36"/>
      <c r="M90" s="36"/>
      <c r="N90" s="36"/>
      <c r="O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</row>
    <row r="91" spans="2:66" x14ac:dyDescent="0.3">
      <c r="B91" s="83"/>
      <c r="C91" s="83"/>
      <c r="D91" s="83"/>
      <c r="E91" s="83"/>
      <c r="F91" s="83"/>
      <c r="G91" s="36"/>
      <c r="H91" s="36"/>
      <c r="I91" s="36"/>
      <c r="J91" s="36"/>
      <c r="K91" s="36"/>
      <c r="L91" s="36"/>
      <c r="M91" s="36"/>
      <c r="N91" s="36"/>
      <c r="O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</row>
    <row r="92" spans="2:66" x14ac:dyDescent="0.3">
      <c r="B92" s="83"/>
      <c r="C92" s="83"/>
      <c r="D92" s="83"/>
      <c r="E92" s="83"/>
      <c r="F92" s="83"/>
      <c r="G92" s="36"/>
      <c r="H92" s="36"/>
      <c r="I92" s="36"/>
      <c r="J92" s="36"/>
      <c r="K92" s="36"/>
      <c r="L92" s="36"/>
      <c r="M92" s="36"/>
      <c r="N92" s="36"/>
      <c r="O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</row>
    <row r="93" spans="2:66" x14ac:dyDescent="0.3">
      <c r="B93" s="83"/>
      <c r="C93" s="83"/>
      <c r="D93" s="83"/>
      <c r="E93" s="83"/>
      <c r="F93" s="83"/>
      <c r="G93" s="36"/>
      <c r="H93" s="36"/>
      <c r="I93" s="36"/>
      <c r="J93" s="36"/>
      <c r="K93" s="36"/>
      <c r="L93" s="36"/>
      <c r="M93" s="36"/>
      <c r="N93" s="36"/>
      <c r="O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</row>
    <row r="94" spans="2:66" x14ac:dyDescent="0.3">
      <c r="B94" s="83"/>
      <c r="C94" s="83"/>
      <c r="D94" s="83"/>
      <c r="E94" s="83"/>
      <c r="F94" s="83"/>
      <c r="G94" s="36"/>
      <c r="H94" s="36"/>
      <c r="I94" s="36"/>
      <c r="J94" s="36"/>
      <c r="K94" s="36"/>
      <c r="L94" s="36"/>
      <c r="M94" s="36"/>
      <c r="N94" s="36"/>
      <c r="O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</row>
    <row r="95" spans="2:66" x14ac:dyDescent="0.3">
      <c r="B95" s="83"/>
      <c r="C95" s="83"/>
      <c r="D95" s="83"/>
      <c r="E95" s="83"/>
      <c r="F95" s="83"/>
      <c r="G95" s="36"/>
      <c r="H95" s="36"/>
      <c r="I95" s="36"/>
      <c r="J95" s="36"/>
      <c r="K95" s="36"/>
      <c r="L95" s="36"/>
      <c r="M95" s="36"/>
      <c r="N95" s="36"/>
      <c r="O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</row>
    <row r="96" spans="2:66" x14ac:dyDescent="0.3">
      <c r="B96" s="83"/>
      <c r="C96" s="83"/>
      <c r="D96" s="83"/>
      <c r="E96" s="83"/>
      <c r="F96" s="83"/>
      <c r="G96" s="36"/>
      <c r="H96" s="36"/>
      <c r="I96" s="36"/>
      <c r="J96" s="36"/>
      <c r="K96" s="36"/>
      <c r="L96" s="36"/>
      <c r="M96" s="36"/>
      <c r="N96" s="36"/>
      <c r="O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</row>
    <row r="97" spans="2:66" x14ac:dyDescent="0.3">
      <c r="B97" s="83"/>
      <c r="C97" s="83"/>
      <c r="D97" s="83"/>
      <c r="E97" s="83"/>
      <c r="F97" s="83"/>
      <c r="G97" s="36"/>
      <c r="H97" s="36"/>
      <c r="I97" s="36"/>
      <c r="J97" s="36"/>
      <c r="K97" s="36"/>
      <c r="L97" s="36"/>
      <c r="M97" s="36"/>
      <c r="N97" s="36"/>
      <c r="O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</row>
    <row r="98" spans="2:66" x14ac:dyDescent="0.3">
      <c r="B98" s="83"/>
      <c r="C98" s="83"/>
      <c r="D98" s="83"/>
      <c r="E98" s="83"/>
      <c r="F98" s="83"/>
      <c r="G98" s="36"/>
      <c r="H98" s="36"/>
      <c r="I98" s="36"/>
      <c r="J98" s="36"/>
      <c r="K98" s="36"/>
      <c r="L98" s="36"/>
      <c r="M98" s="36"/>
      <c r="N98" s="36"/>
      <c r="O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</row>
    <row r="99" spans="2:66" x14ac:dyDescent="0.3">
      <c r="B99" s="83"/>
      <c r="C99" s="83"/>
      <c r="D99" s="83"/>
      <c r="E99" s="83"/>
      <c r="F99" s="83"/>
      <c r="G99" s="36"/>
      <c r="H99" s="36"/>
      <c r="I99" s="36"/>
      <c r="J99" s="36"/>
      <c r="K99" s="36"/>
      <c r="L99" s="36"/>
      <c r="M99" s="36"/>
      <c r="N99" s="36"/>
      <c r="O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</row>
    <row r="100" spans="2:66" x14ac:dyDescent="0.3">
      <c r="B100" s="83"/>
      <c r="C100" s="83"/>
      <c r="D100" s="83"/>
      <c r="E100" s="83"/>
      <c r="F100" s="83"/>
      <c r="G100" s="36"/>
      <c r="H100" s="36"/>
      <c r="I100" s="36"/>
      <c r="J100" s="36"/>
      <c r="K100" s="36"/>
      <c r="L100" s="36"/>
      <c r="M100" s="36"/>
      <c r="N100" s="36"/>
      <c r="O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</row>
    <row r="101" spans="2:66" x14ac:dyDescent="0.3">
      <c r="B101" s="83"/>
      <c r="C101" s="83"/>
      <c r="D101" s="83"/>
      <c r="E101" s="83"/>
      <c r="F101" s="83"/>
      <c r="G101" s="36"/>
      <c r="H101" s="36"/>
      <c r="I101" s="36"/>
      <c r="J101" s="36"/>
      <c r="K101" s="36"/>
      <c r="L101" s="36"/>
      <c r="M101" s="36"/>
      <c r="N101" s="36"/>
      <c r="O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</row>
    <row r="102" spans="2:66" x14ac:dyDescent="0.3">
      <c r="B102" s="83"/>
      <c r="C102" s="83"/>
      <c r="D102" s="83"/>
      <c r="E102" s="83"/>
      <c r="F102" s="83"/>
      <c r="G102" s="36"/>
      <c r="H102" s="36"/>
      <c r="I102" s="36"/>
      <c r="J102" s="36"/>
      <c r="K102" s="36"/>
      <c r="L102" s="36"/>
      <c r="M102" s="36"/>
      <c r="N102" s="36"/>
      <c r="O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</row>
    <row r="103" spans="2:66" x14ac:dyDescent="0.3">
      <c r="B103" s="83"/>
      <c r="C103" s="83"/>
      <c r="D103" s="83"/>
      <c r="E103" s="83"/>
      <c r="F103" s="83"/>
      <c r="G103" s="36"/>
      <c r="H103" s="36"/>
      <c r="I103" s="36"/>
      <c r="J103" s="36"/>
      <c r="K103" s="36"/>
      <c r="L103" s="36"/>
      <c r="M103" s="36"/>
      <c r="N103" s="36"/>
      <c r="O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</row>
    <row r="104" spans="2:66" x14ac:dyDescent="0.3">
      <c r="B104" s="83"/>
      <c r="C104" s="83"/>
      <c r="D104" s="83"/>
      <c r="E104" s="83"/>
      <c r="F104" s="83"/>
      <c r="G104" s="36"/>
      <c r="H104" s="36"/>
      <c r="I104" s="36"/>
      <c r="J104" s="36"/>
      <c r="K104" s="36"/>
      <c r="L104" s="36"/>
      <c r="M104" s="36"/>
      <c r="N104" s="36"/>
      <c r="O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</row>
    <row r="105" spans="2:66" x14ac:dyDescent="0.3">
      <c r="B105" s="83"/>
      <c r="C105" s="83"/>
      <c r="D105" s="83"/>
      <c r="E105" s="83"/>
      <c r="F105" s="83"/>
      <c r="G105" s="36"/>
      <c r="H105" s="36"/>
      <c r="I105" s="36"/>
      <c r="J105" s="36"/>
      <c r="K105" s="36"/>
      <c r="L105" s="36"/>
      <c r="M105" s="36"/>
      <c r="N105" s="36"/>
      <c r="O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</row>
    <row r="106" spans="2:66" x14ac:dyDescent="0.3">
      <c r="B106" s="83"/>
      <c r="C106" s="83"/>
      <c r="D106" s="83"/>
      <c r="E106" s="83"/>
      <c r="F106" s="83"/>
      <c r="G106" s="36"/>
      <c r="H106" s="36"/>
      <c r="I106" s="36"/>
      <c r="J106" s="36"/>
      <c r="K106" s="36"/>
      <c r="L106" s="36"/>
      <c r="M106" s="36"/>
      <c r="N106" s="36"/>
      <c r="O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</row>
    <row r="107" spans="2:66" x14ac:dyDescent="0.3">
      <c r="B107" s="83"/>
      <c r="C107" s="83"/>
      <c r="D107" s="83"/>
      <c r="E107" s="83"/>
      <c r="F107" s="83"/>
      <c r="G107" s="36"/>
      <c r="H107" s="36"/>
      <c r="I107" s="36"/>
      <c r="J107" s="36"/>
      <c r="K107" s="36"/>
      <c r="L107" s="36"/>
      <c r="M107" s="36"/>
      <c r="N107" s="36"/>
      <c r="O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</row>
    <row r="108" spans="2:66" x14ac:dyDescent="0.3">
      <c r="B108" s="83"/>
      <c r="C108" s="83"/>
      <c r="D108" s="83"/>
      <c r="E108" s="83"/>
      <c r="F108" s="83"/>
      <c r="G108" s="36"/>
      <c r="H108" s="36"/>
      <c r="I108" s="36"/>
      <c r="J108" s="36"/>
      <c r="K108" s="36"/>
      <c r="L108" s="36"/>
      <c r="M108" s="36"/>
      <c r="N108" s="36"/>
      <c r="O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</row>
    <row r="109" spans="2:66" x14ac:dyDescent="0.3">
      <c r="B109" s="83"/>
      <c r="C109" s="83"/>
      <c r="D109" s="83"/>
      <c r="E109" s="83"/>
      <c r="F109" s="83"/>
      <c r="G109" s="36"/>
      <c r="H109" s="36"/>
      <c r="I109" s="36"/>
      <c r="J109" s="36"/>
      <c r="K109" s="36"/>
      <c r="L109" s="36"/>
      <c r="M109" s="36"/>
      <c r="N109" s="36"/>
      <c r="O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</row>
    <row r="110" spans="2:66" x14ac:dyDescent="0.3">
      <c r="B110" s="83"/>
      <c r="C110" s="83"/>
      <c r="D110" s="83"/>
      <c r="E110" s="83"/>
      <c r="F110" s="83"/>
      <c r="G110" s="36"/>
      <c r="H110" s="36"/>
      <c r="I110" s="36"/>
      <c r="J110" s="36"/>
      <c r="K110" s="36"/>
      <c r="L110" s="36"/>
      <c r="M110" s="36"/>
      <c r="N110" s="36"/>
      <c r="O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</row>
    <row r="111" spans="2:66" x14ac:dyDescent="0.3">
      <c r="B111" s="83"/>
      <c r="C111" s="83"/>
      <c r="D111" s="83"/>
      <c r="E111" s="83"/>
      <c r="F111" s="83"/>
      <c r="G111" s="36"/>
      <c r="H111" s="36"/>
      <c r="I111" s="36"/>
      <c r="J111" s="36"/>
      <c r="K111" s="36"/>
      <c r="L111" s="36"/>
      <c r="M111" s="36"/>
      <c r="N111" s="36"/>
      <c r="O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</row>
    <row r="112" spans="2:66" x14ac:dyDescent="0.3">
      <c r="B112" s="83"/>
      <c r="C112" s="83"/>
      <c r="D112" s="83"/>
      <c r="E112" s="83"/>
      <c r="F112" s="83"/>
      <c r="G112" s="36"/>
      <c r="H112" s="36"/>
      <c r="I112" s="36"/>
      <c r="J112" s="36"/>
      <c r="K112" s="36"/>
      <c r="L112" s="36"/>
      <c r="M112" s="36"/>
      <c r="N112" s="36"/>
      <c r="O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</row>
    <row r="113" spans="2:66" x14ac:dyDescent="0.3">
      <c r="B113" s="83"/>
      <c r="C113" s="83"/>
      <c r="D113" s="83"/>
      <c r="E113" s="83"/>
      <c r="F113" s="83"/>
      <c r="G113" s="36"/>
      <c r="H113" s="36"/>
      <c r="I113" s="36"/>
      <c r="J113" s="36"/>
      <c r="K113" s="36"/>
      <c r="L113" s="36"/>
      <c r="M113" s="36"/>
      <c r="N113" s="36"/>
      <c r="O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</row>
    <row r="114" spans="2:66" x14ac:dyDescent="0.3">
      <c r="B114" s="83"/>
      <c r="C114" s="83"/>
      <c r="D114" s="83"/>
      <c r="E114" s="83"/>
      <c r="F114" s="83"/>
      <c r="G114" s="36"/>
      <c r="H114" s="36"/>
      <c r="I114" s="36"/>
      <c r="J114" s="36"/>
      <c r="K114" s="36"/>
      <c r="L114" s="36"/>
      <c r="M114" s="36"/>
      <c r="N114" s="36"/>
      <c r="O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</row>
    <row r="115" spans="2:66" x14ac:dyDescent="0.3">
      <c r="B115" s="83"/>
      <c r="C115" s="83"/>
      <c r="D115" s="83"/>
      <c r="E115" s="83"/>
      <c r="F115" s="83"/>
      <c r="G115" s="36"/>
      <c r="H115" s="36"/>
      <c r="I115" s="36"/>
      <c r="J115" s="36"/>
      <c r="K115" s="36"/>
      <c r="L115" s="36"/>
      <c r="M115" s="36"/>
      <c r="N115" s="36"/>
      <c r="O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</row>
    <row r="116" spans="2:66" x14ac:dyDescent="0.3">
      <c r="B116" s="83"/>
      <c r="C116" s="83"/>
      <c r="D116" s="83"/>
      <c r="E116" s="83"/>
      <c r="F116" s="83"/>
      <c r="G116" s="36"/>
      <c r="H116" s="36"/>
      <c r="I116" s="36"/>
      <c r="J116" s="36"/>
      <c r="K116" s="36"/>
      <c r="L116" s="36"/>
      <c r="M116" s="36"/>
      <c r="N116" s="36"/>
      <c r="O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</row>
    <row r="117" spans="2:66" x14ac:dyDescent="0.3">
      <c r="B117" s="83"/>
      <c r="C117" s="83"/>
      <c r="D117" s="83"/>
      <c r="E117" s="83"/>
      <c r="F117" s="83"/>
      <c r="G117" s="36"/>
      <c r="H117" s="36"/>
      <c r="I117" s="36"/>
      <c r="J117" s="36"/>
      <c r="K117" s="36"/>
      <c r="L117" s="36"/>
      <c r="M117" s="36"/>
      <c r="N117" s="36"/>
      <c r="O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</row>
    <row r="118" spans="2:66" x14ac:dyDescent="0.3">
      <c r="G118" s="36"/>
      <c r="H118" s="36"/>
      <c r="I118" s="36"/>
      <c r="J118" s="36"/>
      <c r="K118" s="36"/>
      <c r="L118" s="36"/>
      <c r="M118" s="36"/>
      <c r="N118" s="36"/>
      <c r="O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</row>
    <row r="119" spans="2:66" x14ac:dyDescent="0.3">
      <c r="G119" s="36"/>
      <c r="H119" s="36"/>
      <c r="I119" s="36"/>
      <c r="J119" s="36"/>
      <c r="K119" s="36"/>
      <c r="L119" s="36"/>
      <c r="M119" s="36"/>
      <c r="N119" s="36"/>
      <c r="O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</row>
    <row r="120" spans="2:66" x14ac:dyDescent="0.3">
      <c r="G120" s="36"/>
      <c r="H120" s="36"/>
      <c r="I120" s="36"/>
      <c r="J120" s="36"/>
      <c r="K120" s="36"/>
      <c r="L120" s="36"/>
      <c r="M120" s="36"/>
      <c r="N120" s="36"/>
      <c r="O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</row>
    <row r="121" spans="2:66" x14ac:dyDescent="0.3">
      <c r="G121" s="36"/>
      <c r="H121" s="36"/>
      <c r="I121" s="36"/>
      <c r="J121" s="36"/>
      <c r="K121" s="36"/>
      <c r="L121" s="36"/>
      <c r="M121" s="36"/>
      <c r="N121" s="36"/>
      <c r="O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</row>
    <row r="122" spans="2:66" x14ac:dyDescent="0.3">
      <c r="G122" s="36"/>
      <c r="H122" s="36"/>
      <c r="I122" s="36"/>
      <c r="J122" s="36"/>
      <c r="K122" s="36"/>
      <c r="L122" s="36"/>
      <c r="M122" s="36"/>
      <c r="N122" s="36"/>
      <c r="O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</row>
    <row r="123" spans="2:66" x14ac:dyDescent="0.3">
      <c r="G123" s="36"/>
      <c r="H123" s="36"/>
      <c r="I123" s="36"/>
      <c r="J123" s="36"/>
      <c r="K123" s="36"/>
      <c r="L123" s="36"/>
      <c r="M123" s="36"/>
      <c r="N123" s="36"/>
      <c r="O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</row>
    <row r="124" spans="2:66" x14ac:dyDescent="0.3">
      <c r="G124" s="36"/>
      <c r="H124" s="36"/>
      <c r="I124" s="36"/>
      <c r="J124" s="36"/>
      <c r="K124" s="36"/>
      <c r="L124" s="36"/>
      <c r="M124" s="36"/>
      <c r="N124" s="36"/>
      <c r="O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</row>
    <row r="125" spans="2:66" x14ac:dyDescent="0.3">
      <c r="G125" s="36"/>
      <c r="H125" s="36"/>
      <c r="I125" s="36"/>
      <c r="J125" s="36"/>
      <c r="K125" s="36"/>
      <c r="L125" s="36"/>
      <c r="M125" s="36"/>
      <c r="N125" s="36"/>
      <c r="O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</row>
    <row r="126" spans="2:66" x14ac:dyDescent="0.3">
      <c r="G126" s="36"/>
      <c r="H126" s="36"/>
      <c r="I126" s="36"/>
      <c r="J126" s="36"/>
      <c r="K126" s="36"/>
      <c r="L126" s="36"/>
      <c r="M126" s="36"/>
      <c r="N126" s="36"/>
      <c r="O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</row>
    <row r="127" spans="2:66" x14ac:dyDescent="0.3">
      <c r="G127" s="36"/>
      <c r="H127" s="36"/>
      <c r="I127" s="36"/>
      <c r="J127" s="36"/>
      <c r="K127" s="36"/>
      <c r="L127" s="36"/>
      <c r="M127" s="36"/>
      <c r="N127" s="36"/>
      <c r="O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</row>
    <row r="128" spans="2:66" x14ac:dyDescent="0.3">
      <c r="G128" s="36"/>
      <c r="H128" s="36"/>
      <c r="I128" s="36"/>
      <c r="J128" s="36"/>
      <c r="K128" s="36"/>
      <c r="L128" s="36"/>
      <c r="M128" s="36"/>
      <c r="N128" s="36"/>
      <c r="O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</row>
    <row r="129" spans="7:66" x14ac:dyDescent="0.3">
      <c r="G129" s="36"/>
      <c r="H129" s="36"/>
      <c r="I129" s="36"/>
      <c r="J129" s="36"/>
      <c r="K129" s="36"/>
      <c r="L129" s="36"/>
      <c r="M129" s="36"/>
      <c r="N129" s="36"/>
      <c r="O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</row>
    <row r="130" spans="7:66" x14ac:dyDescent="0.3">
      <c r="G130" s="36"/>
      <c r="H130" s="36"/>
      <c r="I130" s="36"/>
      <c r="J130" s="36"/>
      <c r="K130" s="36"/>
      <c r="L130" s="36"/>
      <c r="M130" s="36"/>
      <c r="N130" s="36"/>
      <c r="O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</row>
    <row r="131" spans="7:66" x14ac:dyDescent="0.3">
      <c r="G131" s="36"/>
      <c r="H131" s="36"/>
      <c r="I131" s="36"/>
      <c r="J131" s="36"/>
      <c r="K131" s="36"/>
      <c r="L131" s="36"/>
      <c r="M131" s="36"/>
      <c r="N131" s="36"/>
      <c r="O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</row>
    <row r="132" spans="7:66" x14ac:dyDescent="0.3">
      <c r="G132" s="36"/>
      <c r="H132" s="36"/>
      <c r="I132" s="36"/>
      <c r="J132" s="36"/>
      <c r="K132" s="36"/>
      <c r="L132" s="36"/>
      <c r="M132" s="36"/>
      <c r="N132" s="36"/>
      <c r="O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</row>
    <row r="133" spans="7:66" x14ac:dyDescent="0.3">
      <c r="G133" s="36"/>
      <c r="H133" s="36"/>
      <c r="I133" s="36"/>
      <c r="J133" s="36"/>
      <c r="K133" s="36"/>
      <c r="L133" s="36"/>
      <c r="M133" s="36"/>
      <c r="N133" s="36"/>
      <c r="O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</row>
    <row r="134" spans="7:66" x14ac:dyDescent="0.3">
      <c r="G134" s="36"/>
      <c r="H134" s="36"/>
      <c r="I134" s="36"/>
      <c r="J134" s="36"/>
      <c r="K134" s="36"/>
      <c r="L134" s="36"/>
      <c r="M134" s="36"/>
      <c r="N134" s="36"/>
      <c r="O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</row>
    <row r="135" spans="7:66" x14ac:dyDescent="0.3">
      <c r="G135" s="36"/>
      <c r="H135" s="36"/>
      <c r="I135" s="36"/>
      <c r="J135" s="36"/>
      <c r="K135" s="36"/>
      <c r="L135" s="36"/>
      <c r="M135" s="36"/>
      <c r="N135" s="36"/>
      <c r="O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</row>
    <row r="136" spans="7:66" x14ac:dyDescent="0.3">
      <c r="G136" s="36"/>
      <c r="H136" s="36"/>
      <c r="I136" s="36"/>
      <c r="J136" s="36"/>
      <c r="K136" s="36"/>
      <c r="L136" s="36"/>
      <c r="M136" s="36"/>
      <c r="N136" s="36"/>
      <c r="O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</row>
    <row r="137" spans="7:66" x14ac:dyDescent="0.3">
      <c r="G137" s="36"/>
      <c r="H137" s="36"/>
      <c r="I137" s="36"/>
      <c r="J137" s="36"/>
      <c r="K137" s="36"/>
      <c r="L137" s="36"/>
      <c r="M137" s="36"/>
      <c r="N137" s="36"/>
      <c r="O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</row>
    <row r="138" spans="7:66" x14ac:dyDescent="0.3">
      <c r="G138" s="36"/>
      <c r="H138" s="36"/>
      <c r="I138" s="36"/>
      <c r="J138" s="36"/>
      <c r="K138" s="36"/>
      <c r="L138" s="36"/>
      <c r="M138" s="36"/>
      <c r="N138" s="36"/>
      <c r="O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</row>
    <row r="139" spans="7:66" x14ac:dyDescent="0.3">
      <c r="G139" s="36"/>
      <c r="H139" s="36"/>
      <c r="I139" s="36"/>
      <c r="J139" s="36"/>
      <c r="K139" s="36"/>
      <c r="L139" s="36"/>
      <c r="M139" s="36"/>
      <c r="N139" s="36"/>
      <c r="O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</row>
    <row r="140" spans="7:66" x14ac:dyDescent="0.3">
      <c r="G140" s="36"/>
      <c r="H140" s="36"/>
      <c r="I140" s="36"/>
      <c r="J140" s="36"/>
      <c r="K140" s="36"/>
      <c r="L140" s="36"/>
      <c r="M140" s="36"/>
      <c r="N140" s="36"/>
      <c r="O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</row>
    <row r="141" spans="7:66" x14ac:dyDescent="0.3">
      <c r="G141" s="36"/>
      <c r="H141" s="36"/>
      <c r="I141" s="36"/>
      <c r="J141" s="36"/>
      <c r="K141" s="36"/>
      <c r="L141" s="36"/>
      <c r="M141" s="36"/>
      <c r="N141" s="36"/>
      <c r="O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</row>
    <row r="142" spans="7:66" x14ac:dyDescent="0.3">
      <c r="G142" s="36"/>
      <c r="H142" s="36"/>
      <c r="I142" s="36"/>
      <c r="J142" s="36"/>
      <c r="K142" s="36"/>
      <c r="L142" s="36"/>
      <c r="M142" s="36"/>
      <c r="N142" s="36"/>
      <c r="O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</row>
    <row r="143" spans="7:66" x14ac:dyDescent="0.3">
      <c r="G143" s="36"/>
      <c r="H143" s="36"/>
      <c r="I143" s="36"/>
      <c r="J143" s="36"/>
      <c r="K143" s="36"/>
      <c r="L143" s="36"/>
      <c r="M143" s="36"/>
      <c r="N143" s="36"/>
      <c r="O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</row>
    <row r="144" spans="7:66" x14ac:dyDescent="0.3">
      <c r="G144" s="36"/>
      <c r="H144" s="36"/>
      <c r="I144" s="36"/>
      <c r="J144" s="36"/>
      <c r="K144" s="36"/>
      <c r="L144" s="36"/>
      <c r="M144" s="36"/>
      <c r="N144" s="36"/>
      <c r="O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</row>
    <row r="145" spans="7:66" x14ac:dyDescent="0.3">
      <c r="G145" s="36"/>
      <c r="H145" s="36"/>
      <c r="I145" s="36"/>
      <c r="J145" s="36"/>
      <c r="K145" s="36"/>
      <c r="L145" s="36"/>
      <c r="M145" s="36"/>
      <c r="N145" s="36"/>
      <c r="O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</row>
    <row r="146" spans="7:66" x14ac:dyDescent="0.3">
      <c r="G146" s="36"/>
      <c r="H146" s="36"/>
      <c r="I146" s="36"/>
      <c r="J146" s="36"/>
      <c r="K146" s="36"/>
      <c r="L146" s="36"/>
      <c r="M146" s="36"/>
      <c r="N146" s="36"/>
      <c r="O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</row>
    <row r="147" spans="7:66" x14ac:dyDescent="0.3">
      <c r="G147" s="36"/>
      <c r="H147" s="36"/>
      <c r="I147" s="36"/>
      <c r="J147" s="36"/>
      <c r="K147" s="36"/>
      <c r="L147" s="36"/>
      <c r="M147" s="36"/>
      <c r="N147" s="36"/>
      <c r="O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</row>
    <row r="148" spans="7:66" x14ac:dyDescent="0.3">
      <c r="G148" s="36"/>
      <c r="H148" s="36"/>
      <c r="I148" s="36"/>
      <c r="J148" s="36"/>
      <c r="K148" s="36"/>
      <c r="L148" s="36"/>
      <c r="M148" s="36"/>
      <c r="N148" s="36"/>
      <c r="O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</row>
    <row r="149" spans="7:66" x14ac:dyDescent="0.3">
      <c r="G149" s="36"/>
      <c r="H149" s="36"/>
      <c r="I149" s="36"/>
      <c r="J149" s="36"/>
      <c r="K149" s="36"/>
      <c r="L149" s="36"/>
      <c r="M149" s="36"/>
      <c r="N149" s="36"/>
      <c r="O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</row>
    <row r="150" spans="7:66" x14ac:dyDescent="0.3">
      <c r="G150" s="36"/>
      <c r="H150" s="36"/>
      <c r="I150" s="36"/>
      <c r="J150" s="36"/>
      <c r="K150" s="36"/>
      <c r="L150" s="36"/>
      <c r="M150" s="36"/>
      <c r="N150" s="36"/>
      <c r="O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</row>
    <row r="151" spans="7:66" x14ac:dyDescent="0.3">
      <c r="G151" s="36"/>
      <c r="H151" s="36"/>
      <c r="I151" s="36"/>
      <c r="J151" s="36"/>
      <c r="K151" s="36"/>
      <c r="L151" s="36"/>
      <c r="M151" s="36"/>
      <c r="N151" s="36"/>
      <c r="O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</row>
    <row r="152" spans="7:66" x14ac:dyDescent="0.3">
      <c r="G152" s="36"/>
      <c r="H152" s="36"/>
      <c r="I152" s="36"/>
      <c r="J152" s="36"/>
      <c r="K152" s="36"/>
      <c r="L152" s="36"/>
      <c r="M152" s="36"/>
      <c r="N152" s="36"/>
      <c r="O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</row>
    <row r="153" spans="7:66" x14ac:dyDescent="0.3">
      <c r="G153" s="36"/>
      <c r="H153" s="36"/>
      <c r="I153" s="36"/>
      <c r="J153" s="36"/>
      <c r="K153" s="36"/>
      <c r="L153" s="36"/>
      <c r="M153" s="36"/>
      <c r="N153" s="36"/>
      <c r="O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</row>
    <row r="154" spans="7:66" x14ac:dyDescent="0.3">
      <c r="G154" s="36"/>
      <c r="H154" s="36"/>
      <c r="I154" s="36"/>
      <c r="J154" s="36"/>
      <c r="K154" s="36"/>
      <c r="L154" s="36"/>
      <c r="M154" s="36"/>
      <c r="N154" s="36"/>
      <c r="O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</row>
    <row r="155" spans="7:66" x14ac:dyDescent="0.3">
      <c r="G155" s="36"/>
      <c r="H155" s="36"/>
      <c r="I155" s="36"/>
      <c r="J155" s="36"/>
      <c r="K155" s="36"/>
      <c r="L155" s="36"/>
      <c r="M155" s="36"/>
      <c r="N155" s="36"/>
      <c r="O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</row>
    <row r="156" spans="7:66" x14ac:dyDescent="0.3">
      <c r="G156" s="36"/>
      <c r="H156" s="36"/>
      <c r="I156" s="36"/>
      <c r="J156" s="36"/>
      <c r="K156" s="36"/>
      <c r="L156" s="36"/>
      <c r="M156" s="36"/>
      <c r="N156" s="36"/>
      <c r="O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</row>
    <row r="157" spans="7:66" x14ac:dyDescent="0.3">
      <c r="G157" s="36"/>
      <c r="H157" s="36"/>
      <c r="I157" s="36"/>
      <c r="J157" s="36"/>
      <c r="K157" s="36"/>
      <c r="L157" s="36"/>
      <c r="M157" s="36"/>
      <c r="N157" s="36"/>
      <c r="O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</row>
    <row r="158" spans="7:66" x14ac:dyDescent="0.3">
      <c r="G158" s="36"/>
      <c r="H158" s="36"/>
      <c r="I158" s="36"/>
      <c r="J158" s="36"/>
      <c r="K158" s="36"/>
      <c r="L158" s="36"/>
      <c r="M158" s="36"/>
      <c r="N158" s="36"/>
      <c r="O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</row>
    <row r="159" spans="7:66" x14ac:dyDescent="0.3">
      <c r="G159" s="36"/>
      <c r="H159" s="36"/>
      <c r="I159" s="36"/>
      <c r="J159" s="36"/>
      <c r="K159" s="36"/>
      <c r="L159" s="36"/>
      <c r="M159" s="36"/>
      <c r="N159" s="36"/>
      <c r="O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</row>
    <row r="160" spans="7:66" x14ac:dyDescent="0.3">
      <c r="G160" s="36"/>
      <c r="H160" s="36"/>
      <c r="I160" s="36"/>
      <c r="J160" s="36"/>
      <c r="K160" s="36"/>
      <c r="L160" s="36"/>
      <c r="M160" s="36"/>
      <c r="N160" s="36"/>
      <c r="O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</row>
    <row r="161" spans="7:66" x14ac:dyDescent="0.3">
      <c r="G161" s="36"/>
      <c r="H161" s="36"/>
      <c r="I161" s="36"/>
      <c r="J161" s="36"/>
      <c r="K161" s="36"/>
      <c r="L161" s="36"/>
      <c r="M161" s="36"/>
      <c r="N161" s="36"/>
      <c r="O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</row>
    <row r="162" spans="7:66" x14ac:dyDescent="0.3">
      <c r="G162" s="36"/>
      <c r="H162" s="36"/>
      <c r="I162" s="36"/>
      <c r="J162" s="36"/>
      <c r="K162" s="36"/>
      <c r="L162" s="36"/>
      <c r="M162" s="36"/>
      <c r="N162" s="36"/>
      <c r="O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</row>
    <row r="163" spans="7:66" x14ac:dyDescent="0.3">
      <c r="G163" s="36"/>
      <c r="H163" s="36"/>
      <c r="I163" s="36"/>
      <c r="J163" s="36"/>
      <c r="K163" s="36"/>
      <c r="L163" s="36"/>
      <c r="M163" s="36"/>
      <c r="N163" s="36"/>
      <c r="O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</row>
    <row r="164" spans="7:66" x14ac:dyDescent="0.3">
      <c r="G164" s="36"/>
      <c r="H164" s="36"/>
      <c r="I164" s="36"/>
      <c r="J164" s="36"/>
      <c r="K164" s="36"/>
      <c r="L164" s="36"/>
      <c r="M164" s="36"/>
      <c r="N164" s="36"/>
      <c r="O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</row>
    <row r="165" spans="7:66" x14ac:dyDescent="0.3">
      <c r="G165" s="36"/>
      <c r="H165" s="36"/>
      <c r="I165" s="36"/>
      <c r="J165" s="36"/>
      <c r="K165" s="36"/>
      <c r="L165" s="36"/>
      <c r="M165" s="36"/>
      <c r="N165" s="36"/>
      <c r="O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</row>
    <row r="166" spans="7:66" x14ac:dyDescent="0.3">
      <c r="G166" s="36"/>
      <c r="H166" s="36"/>
      <c r="I166" s="36"/>
      <c r="J166" s="36"/>
      <c r="K166" s="36"/>
      <c r="L166" s="36"/>
      <c r="M166" s="36"/>
      <c r="N166" s="36"/>
      <c r="O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</row>
    <row r="167" spans="7:66" x14ac:dyDescent="0.3">
      <c r="G167" s="36"/>
      <c r="H167" s="36"/>
      <c r="I167" s="36"/>
      <c r="J167" s="36"/>
      <c r="K167" s="36"/>
      <c r="L167" s="36"/>
      <c r="M167" s="36"/>
      <c r="N167" s="36"/>
      <c r="O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</row>
    <row r="168" spans="7:66" x14ac:dyDescent="0.3">
      <c r="G168" s="36"/>
      <c r="H168" s="36"/>
      <c r="I168" s="36"/>
      <c r="J168" s="36"/>
      <c r="K168" s="36"/>
      <c r="L168" s="36"/>
      <c r="M168" s="36"/>
      <c r="N168" s="36"/>
      <c r="O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</row>
    <row r="169" spans="7:66" x14ac:dyDescent="0.3">
      <c r="G169" s="36"/>
      <c r="H169" s="36"/>
      <c r="I169" s="36"/>
      <c r="J169" s="36"/>
      <c r="K169" s="36"/>
      <c r="L169" s="36"/>
      <c r="M169" s="36"/>
      <c r="N169" s="36"/>
      <c r="O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</row>
    <row r="170" spans="7:66" x14ac:dyDescent="0.3">
      <c r="G170" s="36"/>
      <c r="H170" s="36"/>
      <c r="I170" s="36"/>
      <c r="J170" s="36"/>
      <c r="K170" s="36"/>
      <c r="L170" s="36"/>
      <c r="M170" s="36"/>
      <c r="N170" s="36"/>
      <c r="O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</row>
    <row r="171" spans="7:66" x14ac:dyDescent="0.3">
      <c r="G171" s="36"/>
      <c r="H171" s="36"/>
      <c r="I171" s="36"/>
      <c r="J171" s="36"/>
      <c r="K171" s="36"/>
      <c r="L171" s="36"/>
      <c r="M171" s="36"/>
      <c r="N171" s="36"/>
      <c r="O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</row>
    <row r="172" spans="7:66" x14ac:dyDescent="0.3">
      <c r="G172" s="36"/>
      <c r="H172" s="36"/>
      <c r="I172" s="36"/>
      <c r="J172" s="36"/>
      <c r="K172" s="36"/>
      <c r="L172" s="36"/>
      <c r="M172" s="36"/>
      <c r="N172" s="36"/>
      <c r="O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</row>
    <row r="173" spans="7:66" x14ac:dyDescent="0.3">
      <c r="G173" s="36"/>
      <c r="H173" s="36"/>
      <c r="I173" s="36"/>
      <c r="J173" s="36"/>
      <c r="K173" s="36"/>
      <c r="L173" s="36"/>
      <c r="M173" s="36"/>
      <c r="N173" s="36"/>
      <c r="O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</row>
    <row r="174" spans="7:66" x14ac:dyDescent="0.3">
      <c r="G174" s="36"/>
      <c r="H174" s="36"/>
      <c r="I174" s="36"/>
      <c r="J174" s="36"/>
      <c r="K174" s="36"/>
      <c r="L174" s="36"/>
      <c r="M174" s="36"/>
      <c r="N174" s="36"/>
      <c r="O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</row>
    <row r="175" spans="7:66" x14ac:dyDescent="0.3">
      <c r="G175" s="36"/>
      <c r="H175" s="36"/>
      <c r="I175" s="36"/>
      <c r="J175" s="36"/>
      <c r="K175" s="36"/>
      <c r="L175" s="36"/>
      <c r="M175" s="36"/>
      <c r="N175" s="36"/>
      <c r="O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</row>
    <row r="176" spans="7:66" x14ac:dyDescent="0.3">
      <c r="G176" s="36"/>
      <c r="H176" s="36"/>
      <c r="I176" s="36"/>
      <c r="J176" s="36"/>
      <c r="K176" s="36"/>
      <c r="L176" s="36"/>
      <c r="M176" s="36"/>
      <c r="N176" s="36"/>
      <c r="O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</row>
    <row r="177" spans="7:66" x14ac:dyDescent="0.3">
      <c r="G177" s="36"/>
      <c r="H177" s="36"/>
      <c r="I177" s="36"/>
      <c r="J177" s="36"/>
      <c r="K177" s="36"/>
      <c r="L177" s="36"/>
      <c r="M177" s="36"/>
      <c r="N177" s="36"/>
      <c r="O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</row>
    <row r="178" spans="7:66" x14ac:dyDescent="0.3">
      <c r="G178" s="36"/>
      <c r="H178" s="36"/>
      <c r="I178" s="36"/>
      <c r="J178" s="36"/>
      <c r="K178" s="36"/>
      <c r="L178" s="36"/>
      <c r="M178" s="36"/>
      <c r="N178" s="36"/>
      <c r="O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</row>
    <row r="179" spans="7:66" x14ac:dyDescent="0.3">
      <c r="G179" s="36"/>
      <c r="H179" s="36"/>
      <c r="I179" s="36"/>
      <c r="J179" s="36"/>
      <c r="K179" s="36"/>
      <c r="L179" s="36"/>
      <c r="M179" s="36"/>
      <c r="N179" s="36"/>
      <c r="O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</row>
    <row r="180" spans="7:66" x14ac:dyDescent="0.3">
      <c r="G180" s="36"/>
      <c r="H180" s="36"/>
      <c r="I180" s="36"/>
      <c r="J180" s="36"/>
      <c r="K180" s="36"/>
      <c r="L180" s="36"/>
      <c r="M180" s="36"/>
      <c r="N180" s="36"/>
      <c r="O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</row>
    <row r="181" spans="7:66" x14ac:dyDescent="0.3">
      <c r="G181" s="36"/>
      <c r="H181" s="36"/>
      <c r="I181" s="36"/>
      <c r="J181" s="36"/>
      <c r="K181" s="36"/>
      <c r="L181" s="36"/>
      <c r="M181" s="36"/>
      <c r="N181" s="36"/>
      <c r="O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</row>
    <row r="182" spans="7:66" x14ac:dyDescent="0.3">
      <c r="G182" s="36"/>
      <c r="H182" s="36"/>
      <c r="I182" s="36"/>
      <c r="J182" s="36"/>
      <c r="K182" s="36"/>
      <c r="L182" s="36"/>
      <c r="M182" s="36"/>
      <c r="N182" s="36"/>
      <c r="O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</row>
    <row r="183" spans="7:66" x14ac:dyDescent="0.3">
      <c r="G183" s="36"/>
      <c r="H183" s="36"/>
      <c r="I183" s="36"/>
      <c r="J183" s="36"/>
      <c r="K183" s="36"/>
      <c r="L183" s="36"/>
      <c r="M183" s="36"/>
      <c r="N183" s="36"/>
      <c r="O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</row>
    <row r="184" spans="7:66" x14ac:dyDescent="0.3">
      <c r="G184" s="36"/>
      <c r="H184" s="36"/>
      <c r="I184" s="36"/>
      <c r="J184" s="36"/>
      <c r="K184" s="36"/>
      <c r="L184" s="36"/>
      <c r="M184" s="36"/>
      <c r="N184" s="36"/>
      <c r="O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</row>
    <row r="185" spans="7:66" x14ac:dyDescent="0.3">
      <c r="G185" s="36"/>
      <c r="H185" s="36"/>
      <c r="I185" s="36"/>
      <c r="J185" s="36"/>
      <c r="K185" s="36"/>
      <c r="L185" s="36"/>
      <c r="M185" s="36"/>
      <c r="N185" s="36"/>
      <c r="O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</row>
    <row r="186" spans="7:66" x14ac:dyDescent="0.3">
      <c r="G186" s="36"/>
      <c r="H186" s="36"/>
      <c r="I186" s="36"/>
      <c r="J186" s="36"/>
      <c r="K186" s="36"/>
      <c r="L186" s="36"/>
      <c r="M186" s="36"/>
      <c r="N186" s="36"/>
      <c r="O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</row>
    <row r="187" spans="7:66" x14ac:dyDescent="0.3">
      <c r="G187" s="36"/>
      <c r="H187" s="36"/>
      <c r="I187" s="36"/>
      <c r="J187" s="36"/>
      <c r="K187" s="36"/>
      <c r="L187" s="36"/>
      <c r="M187" s="36"/>
      <c r="N187" s="36"/>
      <c r="O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</row>
    <row r="188" spans="7:66" x14ac:dyDescent="0.3">
      <c r="G188" s="36"/>
      <c r="H188" s="36"/>
      <c r="I188" s="36"/>
      <c r="J188" s="36"/>
      <c r="K188" s="36"/>
      <c r="L188" s="36"/>
      <c r="M188" s="36"/>
      <c r="N188" s="36"/>
      <c r="O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</row>
    <row r="189" spans="7:66" x14ac:dyDescent="0.3">
      <c r="G189" s="36"/>
      <c r="H189" s="36"/>
      <c r="I189" s="36"/>
      <c r="J189" s="36"/>
      <c r="K189" s="36"/>
      <c r="L189" s="36"/>
      <c r="M189" s="36"/>
      <c r="N189" s="36"/>
      <c r="O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</row>
    <row r="190" spans="7:66" x14ac:dyDescent="0.3">
      <c r="G190" s="36"/>
      <c r="H190" s="36"/>
      <c r="I190" s="36"/>
      <c r="J190" s="36"/>
      <c r="K190" s="36"/>
      <c r="L190" s="36"/>
      <c r="M190" s="36"/>
      <c r="N190" s="36"/>
      <c r="O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</row>
    <row r="191" spans="7:66" x14ac:dyDescent="0.3">
      <c r="G191" s="36"/>
      <c r="H191" s="36"/>
      <c r="I191" s="36"/>
      <c r="J191" s="36"/>
      <c r="K191" s="36"/>
      <c r="L191" s="36"/>
      <c r="M191" s="36"/>
      <c r="N191" s="36"/>
      <c r="O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</row>
    <row r="192" spans="7:66" x14ac:dyDescent="0.3">
      <c r="G192" s="36"/>
      <c r="H192" s="36"/>
      <c r="I192" s="36"/>
      <c r="J192" s="36"/>
      <c r="K192" s="36"/>
      <c r="L192" s="36"/>
      <c r="M192" s="36"/>
      <c r="N192" s="36"/>
      <c r="O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</row>
    <row r="193" spans="7:66" x14ac:dyDescent="0.3">
      <c r="G193" s="36"/>
      <c r="H193" s="36"/>
      <c r="I193" s="36"/>
      <c r="J193" s="36"/>
      <c r="K193" s="36"/>
      <c r="L193" s="36"/>
      <c r="M193" s="36"/>
      <c r="N193" s="36"/>
      <c r="O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</row>
    <row r="194" spans="7:66" x14ac:dyDescent="0.3">
      <c r="G194" s="36"/>
      <c r="H194" s="36"/>
      <c r="I194" s="36"/>
      <c r="J194" s="36"/>
      <c r="K194" s="36"/>
      <c r="L194" s="36"/>
      <c r="M194" s="36"/>
      <c r="N194" s="36"/>
      <c r="O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</row>
    <row r="195" spans="7:66" x14ac:dyDescent="0.3">
      <c r="G195" s="36"/>
      <c r="H195" s="36"/>
      <c r="I195" s="36"/>
      <c r="J195" s="36"/>
      <c r="K195" s="36"/>
      <c r="L195" s="36"/>
      <c r="M195" s="36"/>
      <c r="N195" s="36"/>
      <c r="O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</row>
    <row r="196" spans="7:66" x14ac:dyDescent="0.3">
      <c r="G196" s="36"/>
      <c r="H196" s="36"/>
      <c r="I196" s="36"/>
      <c r="J196" s="36"/>
      <c r="K196" s="36"/>
      <c r="L196" s="36"/>
      <c r="M196" s="36"/>
      <c r="N196" s="36"/>
      <c r="O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</row>
    <row r="197" spans="7:66" x14ac:dyDescent="0.3">
      <c r="G197" s="36"/>
      <c r="H197" s="36"/>
      <c r="I197" s="36"/>
      <c r="J197" s="36"/>
      <c r="K197" s="36"/>
      <c r="L197" s="36"/>
      <c r="M197" s="36"/>
      <c r="N197" s="36"/>
      <c r="O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</row>
    <row r="198" spans="7:66" x14ac:dyDescent="0.3">
      <c r="G198" s="36"/>
      <c r="H198" s="36"/>
      <c r="I198" s="36"/>
      <c r="J198" s="36"/>
      <c r="K198" s="36"/>
      <c r="L198" s="36"/>
      <c r="M198" s="36"/>
      <c r="N198" s="36"/>
      <c r="O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</row>
    <row r="199" spans="7:66" x14ac:dyDescent="0.3">
      <c r="G199" s="36"/>
      <c r="H199" s="36"/>
      <c r="I199" s="36"/>
      <c r="J199" s="36"/>
      <c r="K199" s="36"/>
      <c r="L199" s="36"/>
      <c r="M199" s="36"/>
      <c r="N199" s="36"/>
      <c r="O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</row>
    <row r="200" spans="7:66" x14ac:dyDescent="0.3">
      <c r="G200" s="36"/>
      <c r="H200" s="36"/>
      <c r="I200" s="36"/>
      <c r="J200" s="36"/>
      <c r="K200" s="36"/>
      <c r="L200" s="36"/>
      <c r="M200" s="36"/>
      <c r="N200" s="36"/>
      <c r="O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</row>
    <row r="201" spans="7:66" x14ac:dyDescent="0.3">
      <c r="G201" s="36"/>
      <c r="H201" s="36"/>
      <c r="I201" s="36"/>
      <c r="J201" s="36"/>
      <c r="K201" s="36"/>
      <c r="L201" s="36"/>
      <c r="M201" s="36"/>
      <c r="N201" s="36"/>
      <c r="O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</row>
    <row r="202" spans="7:66" x14ac:dyDescent="0.3">
      <c r="G202" s="36"/>
      <c r="H202" s="36"/>
      <c r="I202" s="36"/>
      <c r="J202" s="36"/>
      <c r="K202" s="36"/>
      <c r="L202" s="36"/>
      <c r="M202" s="36"/>
      <c r="N202" s="36"/>
      <c r="O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</row>
    <row r="203" spans="7:66" x14ac:dyDescent="0.3">
      <c r="G203" s="36"/>
      <c r="H203" s="36"/>
      <c r="I203" s="36"/>
      <c r="J203" s="36"/>
      <c r="K203" s="36"/>
      <c r="L203" s="36"/>
      <c r="M203" s="36"/>
      <c r="N203" s="36"/>
      <c r="O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</row>
    <row r="204" spans="7:66" x14ac:dyDescent="0.3">
      <c r="G204" s="36"/>
      <c r="H204" s="36"/>
      <c r="I204" s="36"/>
      <c r="J204" s="36"/>
      <c r="K204" s="36"/>
      <c r="L204" s="36"/>
      <c r="M204" s="36"/>
      <c r="N204" s="36"/>
      <c r="O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</row>
    <row r="205" spans="7:66" x14ac:dyDescent="0.3">
      <c r="G205" s="36"/>
      <c r="H205" s="36"/>
      <c r="I205" s="36"/>
      <c r="J205" s="36"/>
      <c r="K205" s="36"/>
      <c r="L205" s="36"/>
      <c r="M205" s="36"/>
      <c r="N205" s="36"/>
      <c r="O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</row>
    <row r="206" spans="7:66" x14ac:dyDescent="0.3">
      <c r="G206" s="36"/>
      <c r="H206" s="36"/>
      <c r="I206" s="36"/>
      <c r="J206" s="36"/>
      <c r="K206" s="36"/>
      <c r="L206" s="36"/>
      <c r="M206" s="36"/>
      <c r="N206" s="36"/>
      <c r="O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</row>
    <row r="207" spans="7:66" x14ac:dyDescent="0.3">
      <c r="G207" s="36"/>
      <c r="H207" s="36"/>
      <c r="I207" s="36"/>
      <c r="J207" s="36"/>
      <c r="K207" s="36"/>
      <c r="L207" s="36"/>
      <c r="M207" s="36"/>
      <c r="N207" s="36"/>
      <c r="O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</row>
    <row r="208" spans="7:66" x14ac:dyDescent="0.3">
      <c r="G208" s="36"/>
      <c r="H208" s="36"/>
      <c r="I208" s="36"/>
      <c r="J208" s="36"/>
      <c r="K208" s="36"/>
      <c r="L208" s="36"/>
      <c r="M208" s="36"/>
      <c r="N208" s="36"/>
      <c r="O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</row>
    <row r="209" spans="7:66" x14ac:dyDescent="0.3">
      <c r="G209" s="36"/>
      <c r="H209" s="36"/>
      <c r="I209" s="36"/>
      <c r="J209" s="36"/>
      <c r="K209" s="36"/>
      <c r="L209" s="36"/>
      <c r="M209" s="36"/>
      <c r="N209" s="36"/>
      <c r="O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</row>
    <row r="210" spans="7:66" x14ac:dyDescent="0.3">
      <c r="G210" s="36"/>
      <c r="H210" s="36"/>
      <c r="I210" s="36"/>
      <c r="J210" s="36"/>
      <c r="K210" s="36"/>
      <c r="L210" s="36"/>
      <c r="M210" s="36"/>
      <c r="N210" s="36"/>
      <c r="O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</row>
    <row r="211" spans="7:66" x14ac:dyDescent="0.3">
      <c r="G211" s="36"/>
      <c r="H211" s="36"/>
      <c r="I211" s="36"/>
      <c r="J211" s="36"/>
      <c r="K211" s="36"/>
      <c r="L211" s="36"/>
      <c r="M211" s="36"/>
      <c r="N211" s="36"/>
      <c r="O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</row>
    <row r="212" spans="7:66" x14ac:dyDescent="0.3">
      <c r="G212" s="36"/>
      <c r="H212" s="36"/>
      <c r="I212" s="36"/>
      <c r="J212" s="36"/>
      <c r="K212" s="36"/>
      <c r="L212" s="36"/>
      <c r="M212" s="36"/>
      <c r="N212" s="36"/>
      <c r="O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</row>
    <row r="213" spans="7:66" x14ac:dyDescent="0.3">
      <c r="G213" s="36"/>
      <c r="H213" s="36"/>
      <c r="I213" s="36"/>
      <c r="J213" s="36"/>
      <c r="K213" s="36"/>
      <c r="L213" s="36"/>
      <c r="M213" s="36"/>
      <c r="N213" s="36"/>
      <c r="O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</row>
    <row r="214" spans="7:66" x14ac:dyDescent="0.3">
      <c r="G214" s="36"/>
      <c r="H214" s="36"/>
      <c r="I214" s="36"/>
      <c r="J214" s="36"/>
      <c r="K214" s="36"/>
      <c r="L214" s="36"/>
      <c r="M214" s="36"/>
      <c r="N214" s="36"/>
      <c r="O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</row>
    <row r="215" spans="7:66" x14ac:dyDescent="0.3">
      <c r="G215" s="36"/>
      <c r="H215" s="36"/>
      <c r="I215" s="36"/>
      <c r="J215" s="36"/>
      <c r="K215" s="36"/>
      <c r="L215" s="36"/>
      <c r="M215" s="36"/>
      <c r="N215" s="36"/>
      <c r="O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</row>
    <row r="216" spans="7:66" x14ac:dyDescent="0.3">
      <c r="G216" s="36"/>
      <c r="H216" s="36"/>
      <c r="I216" s="36"/>
      <c r="J216" s="36"/>
      <c r="K216" s="36"/>
      <c r="L216" s="36"/>
      <c r="M216" s="36"/>
      <c r="N216" s="36"/>
      <c r="O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</row>
    <row r="217" spans="7:66" x14ac:dyDescent="0.3">
      <c r="G217" s="36"/>
      <c r="H217" s="36"/>
      <c r="I217" s="36"/>
      <c r="J217" s="36"/>
      <c r="K217" s="36"/>
      <c r="L217" s="36"/>
      <c r="M217" s="36"/>
      <c r="N217" s="36"/>
      <c r="O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</row>
    <row r="218" spans="7:66" x14ac:dyDescent="0.3">
      <c r="G218" s="36"/>
      <c r="H218" s="36"/>
      <c r="I218" s="36"/>
      <c r="J218" s="36"/>
      <c r="K218" s="36"/>
      <c r="L218" s="36"/>
      <c r="M218" s="36"/>
      <c r="N218" s="36"/>
      <c r="O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</row>
    <row r="219" spans="7:66" x14ac:dyDescent="0.3">
      <c r="G219" s="36"/>
      <c r="H219" s="36"/>
      <c r="I219" s="36"/>
      <c r="J219" s="36"/>
      <c r="K219" s="36"/>
      <c r="L219" s="36"/>
      <c r="M219" s="36"/>
      <c r="N219" s="36"/>
      <c r="O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</row>
    <row r="220" spans="7:66" x14ac:dyDescent="0.3">
      <c r="G220" s="36"/>
      <c r="H220" s="36"/>
      <c r="I220" s="36"/>
      <c r="J220" s="36"/>
      <c r="K220" s="36"/>
      <c r="L220" s="36"/>
      <c r="M220" s="36"/>
      <c r="N220" s="36"/>
      <c r="O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</row>
    <row r="221" spans="7:66" x14ac:dyDescent="0.3">
      <c r="G221" s="36"/>
      <c r="H221" s="36"/>
      <c r="I221" s="36"/>
      <c r="J221" s="36"/>
      <c r="K221" s="36"/>
      <c r="L221" s="36"/>
      <c r="M221" s="36"/>
      <c r="N221" s="36"/>
      <c r="O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</row>
    <row r="222" spans="7:66" x14ac:dyDescent="0.3">
      <c r="G222" s="36"/>
      <c r="H222" s="36"/>
      <c r="I222" s="36"/>
      <c r="J222" s="36"/>
      <c r="K222" s="36"/>
      <c r="L222" s="36"/>
      <c r="M222" s="36"/>
      <c r="N222" s="36"/>
      <c r="O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</row>
    <row r="223" spans="7:66" x14ac:dyDescent="0.3">
      <c r="G223" s="36"/>
      <c r="H223" s="36"/>
      <c r="I223" s="36"/>
      <c r="J223" s="36"/>
      <c r="K223" s="36"/>
      <c r="L223" s="36"/>
      <c r="M223" s="36"/>
      <c r="N223" s="36"/>
      <c r="O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</row>
    <row r="224" spans="7:66" x14ac:dyDescent="0.3">
      <c r="G224" s="36"/>
      <c r="H224" s="36"/>
      <c r="I224" s="36"/>
      <c r="J224" s="36"/>
      <c r="K224" s="36"/>
      <c r="L224" s="36"/>
      <c r="M224" s="36"/>
      <c r="N224" s="36"/>
      <c r="O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</row>
    <row r="225" spans="7:66" x14ac:dyDescent="0.3">
      <c r="G225" s="36"/>
      <c r="H225" s="36"/>
      <c r="I225" s="36"/>
      <c r="J225" s="36"/>
      <c r="K225" s="36"/>
      <c r="L225" s="36"/>
      <c r="M225" s="36"/>
      <c r="N225" s="36"/>
      <c r="O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</row>
    <row r="226" spans="7:66" x14ac:dyDescent="0.3">
      <c r="G226" s="36"/>
      <c r="H226" s="36"/>
      <c r="I226" s="36"/>
      <c r="J226" s="36"/>
      <c r="K226" s="36"/>
      <c r="L226" s="36"/>
      <c r="M226" s="36"/>
      <c r="N226" s="36"/>
      <c r="O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</row>
    <row r="227" spans="7:66" x14ac:dyDescent="0.3">
      <c r="G227" s="36"/>
      <c r="H227" s="36"/>
      <c r="I227" s="36"/>
      <c r="J227" s="36"/>
      <c r="K227" s="36"/>
      <c r="L227" s="36"/>
      <c r="M227" s="36"/>
      <c r="N227" s="36"/>
      <c r="O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</row>
    <row r="228" spans="7:66" x14ac:dyDescent="0.3">
      <c r="G228" s="36"/>
      <c r="H228" s="36"/>
      <c r="I228" s="36"/>
      <c r="J228" s="36"/>
      <c r="K228" s="36"/>
      <c r="L228" s="36"/>
      <c r="M228" s="36"/>
      <c r="N228" s="36"/>
      <c r="O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</row>
    <row r="229" spans="7:66" x14ac:dyDescent="0.3">
      <c r="G229" s="36"/>
      <c r="H229" s="36"/>
      <c r="I229" s="36"/>
      <c r="J229" s="36"/>
      <c r="K229" s="36"/>
      <c r="L229" s="36"/>
      <c r="M229" s="36"/>
      <c r="N229" s="36"/>
      <c r="O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</row>
    <row r="230" spans="7:66" x14ac:dyDescent="0.3">
      <c r="G230" s="36"/>
      <c r="H230" s="36"/>
      <c r="I230" s="36"/>
      <c r="J230" s="36"/>
      <c r="K230" s="36"/>
      <c r="L230" s="36"/>
      <c r="M230" s="36"/>
      <c r="N230" s="36"/>
      <c r="O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</row>
    <row r="231" spans="7:66" x14ac:dyDescent="0.3">
      <c r="G231" s="36"/>
      <c r="H231" s="36"/>
      <c r="I231" s="36"/>
      <c r="J231" s="36"/>
      <c r="K231" s="36"/>
      <c r="L231" s="36"/>
      <c r="M231" s="36"/>
      <c r="N231" s="36"/>
      <c r="O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</row>
    <row r="232" spans="7:66" x14ac:dyDescent="0.3">
      <c r="G232" s="36"/>
      <c r="H232" s="36"/>
      <c r="I232" s="36"/>
      <c r="J232" s="36"/>
      <c r="K232" s="36"/>
      <c r="L232" s="36"/>
      <c r="M232" s="36"/>
      <c r="N232" s="36"/>
      <c r="O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</row>
    <row r="233" spans="7:66" x14ac:dyDescent="0.3">
      <c r="G233" s="36"/>
      <c r="H233" s="36"/>
      <c r="I233" s="36"/>
      <c r="J233" s="36"/>
      <c r="K233" s="36"/>
      <c r="L233" s="36"/>
      <c r="M233" s="36"/>
      <c r="N233" s="36"/>
      <c r="O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</row>
    <row r="234" spans="7:66" x14ac:dyDescent="0.3">
      <c r="G234" s="36"/>
      <c r="H234" s="36"/>
      <c r="I234" s="36"/>
      <c r="J234" s="36"/>
      <c r="K234" s="36"/>
      <c r="L234" s="36"/>
      <c r="M234" s="36"/>
      <c r="N234" s="36"/>
      <c r="O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</row>
    <row r="235" spans="7:66" x14ac:dyDescent="0.3">
      <c r="G235" s="36"/>
      <c r="H235" s="36"/>
      <c r="I235" s="36"/>
      <c r="J235" s="36"/>
      <c r="K235" s="36"/>
      <c r="L235" s="36"/>
      <c r="M235" s="36"/>
      <c r="N235" s="36"/>
      <c r="O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</row>
    <row r="236" spans="7:66" x14ac:dyDescent="0.3">
      <c r="G236" s="36"/>
      <c r="H236" s="36"/>
      <c r="I236" s="36"/>
      <c r="J236" s="36"/>
      <c r="K236" s="36"/>
      <c r="L236" s="36"/>
      <c r="M236" s="36"/>
      <c r="N236" s="36"/>
      <c r="O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</row>
    <row r="237" spans="7:66" x14ac:dyDescent="0.3">
      <c r="G237" s="36"/>
      <c r="H237" s="36"/>
      <c r="I237" s="36"/>
      <c r="J237" s="36"/>
      <c r="K237" s="36"/>
      <c r="L237" s="36"/>
      <c r="M237" s="36"/>
      <c r="N237" s="36"/>
      <c r="O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</row>
    <row r="238" spans="7:66" x14ac:dyDescent="0.3">
      <c r="G238" s="36"/>
      <c r="H238" s="36"/>
      <c r="I238" s="36"/>
      <c r="J238" s="36"/>
      <c r="K238" s="36"/>
      <c r="L238" s="36"/>
      <c r="M238" s="36"/>
      <c r="N238" s="36"/>
      <c r="O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</row>
    <row r="239" spans="7:66" x14ac:dyDescent="0.3">
      <c r="G239" s="36"/>
      <c r="H239" s="36"/>
      <c r="I239" s="36"/>
      <c r="J239" s="36"/>
      <c r="K239" s="36"/>
      <c r="L239" s="36"/>
      <c r="M239" s="36"/>
      <c r="N239" s="36"/>
      <c r="O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</row>
    <row r="240" spans="7:66" x14ac:dyDescent="0.3">
      <c r="G240" s="36"/>
      <c r="H240" s="36"/>
      <c r="I240" s="36"/>
      <c r="J240" s="36"/>
      <c r="K240" s="36"/>
      <c r="L240" s="36"/>
      <c r="M240" s="36"/>
      <c r="N240" s="36"/>
      <c r="O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</row>
    <row r="241" spans="7:66" x14ac:dyDescent="0.3">
      <c r="G241" s="36"/>
      <c r="H241" s="36"/>
      <c r="I241" s="36"/>
      <c r="J241" s="36"/>
      <c r="K241" s="36"/>
      <c r="L241" s="36"/>
      <c r="M241" s="36"/>
      <c r="N241" s="36"/>
      <c r="O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</row>
    <row r="242" spans="7:66" x14ac:dyDescent="0.3">
      <c r="G242" s="36"/>
      <c r="H242" s="36"/>
      <c r="I242" s="36"/>
      <c r="J242" s="36"/>
      <c r="K242" s="36"/>
      <c r="L242" s="36"/>
      <c r="M242" s="36"/>
      <c r="N242" s="36"/>
      <c r="O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</row>
    <row r="243" spans="7:66" x14ac:dyDescent="0.3">
      <c r="G243" s="36"/>
      <c r="H243" s="36"/>
      <c r="I243" s="36"/>
      <c r="J243" s="36"/>
      <c r="K243" s="36"/>
      <c r="L243" s="36"/>
      <c r="M243" s="36"/>
      <c r="N243" s="36"/>
      <c r="O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</row>
    <row r="244" spans="7:66" x14ac:dyDescent="0.3">
      <c r="G244" s="36"/>
      <c r="H244" s="36"/>
      <c r="I244" s="36"/>
      <c r="J244" s="36"/>
      <c r="K244" s="36"/>
      <c r="L244" s="36"/>
      <c r="M244" s="36"/>
      <c r="N244" s="36"/>
      <c r="O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</row>
    <row r="245" spans="7:66" x14ac:dyDescent="0.3">
      <c r="G245" s="36"/>
      <c r="H245" s="36"/>
      <c r="I245" s="36"/>
      <c r="J245" s="36"/>
      <c r="K245" s="36"/>
      <c r="L245" s="36"/>
      <c r="M245" s="36"/>
      <c r="N245" s="36"/>
      <c r="O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</row>
    <row r="246" spans="7:66" x14ac:dyDescent="0.3">
      <c r="G246" s="36"/>
      <c r="H246" s="36"/>
      <c r="I246" s="36"/>
      <c r="J246" s="36"/>
      <c r="K246" s="36"/>
      <c r="L246" s="36"/>
      <c r="M246" s="36"/>
      <c r="N246" s="36"/>
      <c r="O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</row>
    <row r="247" spans="7:66" x14ac:dyDescent="0.3">
      <c r="G247" s="36"/>
      <c r="H247" s="36"/>
      <c r="I247" s="36"/>
      <c r="J247" s="36"/>
      <c r="K247" s="36"/>
      <c r="L247" s="36"/>
      <c r="M247" s="36"/>
      <c r="N247" s="36"/>
      <c r="O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</row>
    <row r="248" spans="7:66" x14ac:dyDescent="0.3">
      <c r="G248" s="36"/>
      <c r="H248" s="36"/>
      <c r="I248" s="36"/>
      <c r="J248" s="36"/>
      <c r="K248" s="36"/>
      <c r="L248" s="36"/>
      <c r="M248" s="36"/>
      <c r="N248" s="36"/>
      <c r="O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</row>
    <row r="249" spans="7:66" x14ac:dyDescent="0.3">
      <c r="G249" s="36"/>
      <c r="H249" s="36"/>
      <c r="I249" s="36"/>
      <c r="J249" s="36"/>
      <c r="K249" s="36"/>
      <c r="L249" s="36"/>
      <c r="M249" s="36"/>
      <c r="N249" s="36"/>
      <c r="O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</row>
    <row r="250" spans="7:66" x14ac:dyDescent="0.3">
      <c r="G250" s="36"/>
      <c r="H250" s="36"/>
      <c r="I250" s="36"/>
      <c r="J250" s="36"/>
      <c r="K250" s="36"/>
      <c r="L250" s="36"/>
      <c r="M250" s="36"/>
      <c r="N250" s="36"/>
      <c r="O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</row>
  </sheetData>
  <mergeCells count="25">
    <mergeCell ref="Z45:AA45"/>
    <mergeCell ref="W26:Y26"/>
    <mergeCell ref="Z27:AA27"/>
    <mergeCell ref="Z30:AA30"/>
    <mergeCell ref="Z31:AA31"/>
    <mergeCell ref="Z32:AA32"/>
    <mergeCell ref="Z35:AA35"/>
    <mergeCell ref="Z36:AA36"/>
    <mergeCell ref="Z37:AA37"/>
    <mergeCell ref="Z41:AA41"/>
    <mergeCell ref="Z42:AA42"/>
    <mergeCell ref="Z43:AA43"/>
    <mergeCell ref="T26:V26"/>
    <mergeCell ref="B1:AA1"/>
    <mergeCell ref="C2:J2"/>
    <mergeCell ref="B3:C3"/>
    <mergeCell ref="C5:J5"/>
    <mergeCell ref="B24:C24"/>
    <mergeCell ref="C25:O25"/>
    <mergeCell ref="Q25:Y25"/>
    <mergeCell ref="C26:D26"/>
    <mergeCell ref="G26:I26"/>
    <mergeCell ref="J26:L26"/>
    <mergeCell ref="M26:O26"/>
    <mergeCell ref="Q26:S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94B-F708-3441-90BF-FAE2791E45A1}">
  <dimension ref="A1:BL250"/>
  <sheetViews>
    <sheetView workbookViewId="0">
      <selection activeCell="D27" sqref="D27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7" style="84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0" width="17.453125" style="37" customWidth="1"/>
    <col min="11" max="11" width="16.6328125" style="37" customWidth="1"/>
    <col min="12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140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41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91" t="s">
        <v>145</v>
      </c>
      <c r="D5" s="491"/>
      <c r="E5" s="491"/>
      <c r="F5" s="491"/>
      <c r="G5" s="491"/>
      <c r="H5" s="491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47">
        <v>2022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106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83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23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 t="s">
        <v>151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152</v>
      </c>
      <c r="C17" s="50">
        <v>54894802.049999997</v>
      </c>
      <c r="D17" s="44"/>
      <c r="E17" s="49"/>
      <c r="F17" s="48" t="s">
        <v>153</v>
      </c>
      <c r="G17" s="50">
        <v>20925671.59</v>
      </c>
      <c r="H17" s="44"/>
      <c r="I17" s="42"/>
      <c r="J17" s="48" t="s">
        <v>154</v>
      </c>
      <c r="K17" s="51">
        <v>7789953.6600000001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155</v>
      </c>
      <c r="C19" s="51">
        <v>64333524.770000003</v>
      </c>
      <c r="D19" s="44"/>
      <c r="E19" s="49"/>
      <c r="F19" s="48" t="s">
        <v>156</v>
      </c>
      <c r="G19" s="50">
        <v>21981246.859999999</v>
      </c>
      <c r="H19" s="44"/>
      <c r="I19" s="42"/>
      <c r="J19" s="48" t="s">
        <v>157</v>
      </c>
      <c r="K19" s="51">
        <v>10309325.59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52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158</v>
      </c>
      <c r="C21" s="44" t="s">
        <v>151</v>
      </c>
      <c r="D21" s="44"/>
      <c r="E21" s="49"/>
      <c r="F21" s="48" t="s">
        <v>159</v>
      </c>
      <c r="G21" s="44" t="s">
        <v>151</v>
      </c>
      <c r="H21" s="44"/>
      <c r="I21" s="42"/>
      <c r="J21" s="48" t="s">
        <v>160</v>
      </c>
      <c r="K21" s="44" t="s">
        <v>151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161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 t="s">
        <v>162</v>
      </c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>
        <v>23</v>
      </c>
      <c r="D30" s="66">
        <v>1308841203.23</v>
      </c>
      <c r="E30" s="65">
        <v>18</v>
      </c>
      <c r="F30" s="67">
        <v>2.2888000000000002</v>
      </c>
      <c r="G30" s="66" t="s">
        <v>132</v>
      </c>
      <c r="H30" s="65">
        <v>5</v>
      </c>
      <c r="I30" s="68">
        <v>0.75531999999999999</v>
      </c>
      <c r="J30" s="66">
        <f>C19/450</f>
        <v>142963.3883777778</v>
      </c>
      <c r="K30" s="65" t="s">
        <v>151</v>
      </c>
      <c r="L30" s="65" t="s">
        <v>151</v>
      </c>
      <c r="M30" s="69" t="s">
        <v>151</v>
      </c>
      <c r="N30" s="70"/>
      <c r="O30" s="69" t="s">
        <v>151</v>
      </c>
      <c r="P30" s="69" t="s">
        <v>151</v>
      </c>
      <c r="Q30" s="69" t="s">
        <v>151</v>
      </c>
      <c r="R30" s="69" t="s">
        <v>151</v>
      </c>
      <c r="S30" s="69" t="s">
        <v>151</v>
      </c>
      <c r="T30" s="69" t="s">
        <v>151</v>
      </c>
      <c r="U30" s="69" t="s">
        <v>151</v>
      </c>
      <c r="V30" s="69" t="s">
        <v>151</v>
      </c>
      <c r="W30" s="69" t="s">
        <v>151</v>
      </c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B32" s="64" t="s">
        <v>97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9"/>
      <c r="D33" s="69"/>
      <c r="E33" s="69"/>
      <c r="F33" s="69"/>
      <c r="G33" s="72" t="e">
        <f>AVERAGE(G30:G32)</f>
        <v>#DIV/0!</v>
      </c>
      <c r="H33" s="69"/>
      <c r="I33" s="69"/>
      <c r="J33" s="72">
        <f>AVERAGE(J30:J32)</f>
        <v>142963.3883777778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B35" s="64" t="s">
        <v>62</v>
      </c>
      <c r="C35" s="65">
        <v>39</v>
      </c>
      <c r="D35" s="66">
        <v>827712519.96000004</v>
      </c>
      <c r="E35" s="65">
        <v>28</v>
      </c>
      <c r="F35" s="68">
        <v>2.4411999999999998</v>
      </c>
      <c r="G35" s="66">
        <f>G17/450</f>
        <v>46501.492422222225</v>
      </c>
      <c r="H35" s="65">
        <v>11</v>
      </c>
      <c r="I35" s="68">
        <v>0.92295000000000005</v>
      </c>
      <c r="J35" s="66">
        <f>G19/450</f>
        <v>48847.215244444444</v>
      </c>
      <c r="K35" s="65" t="s">
        <v>151</v>
      </c>
      <c r="L35" s="65" t="s">
        <v>151</v>
      </c>
      <c r="M35" s="69" t="s">
        <v>151</v>
      </c>
      <c r="N35" s="70"/>
      <c r="O35" s="69" t="s">
        <v>151</v>
      </c>
      <c r="P35" s="69" t="s">
        <v>151</v>
      </c>
      <c r="Q35" s="69" t="s">
        <v>151</v>
      </c>
      <c r="R35" s="69" t="s">
        <v>151</v>
      </c>
      <c r="S35" s="69" t="s">
        <v>151</v>
      </c>
      <c r="T35" s="69" t="s">
        <v>151</v>
      </c>
      <c r="U35" s="69" t="s">
        <v>151</v>
      </c>
      <c r="V35" s="69" t="s">
        <v>151</v>
      </c>
      <c r="W35" s="69" t="s">
        <v>151</v>
      </c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9"/>
      <c r="F38" s="69"/>
      <c r="G38" s="72">
        <f>AVERAGE(G35:G37)</f>
        <v>46501.492422222225</v>
      </c>
      <c r="H38" s="69"/>
      <c r="I38" s="69"/>
      <c r="J38" s="72">
        <f>AVERAGE(J35:J37)</f>
        <v>48847.215244444444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/>
      <c r="B41" s="64" t="s">
        <v>62</v>
      </c>
      <c r="C41" s="65">
        <v>44</v>
      </c>
      <c r="D41" s="75">
        <v>360393564.44999999</v>
      </c>
      <c r="E41" s="65">
        <v>37</v>
      </c>
      <c r="F41" s="76">
        <v>6.84063</v>
      </c>
      <c r="G41" s="66">
        <f>K17/450</f>
        <v>17311.008133333333</v>
      </c>
      <c r="H41" s="65">
        <v>7</v>
      </c>
      <c r="I41" s="77">
        <v>1.0243100000000001</v>
      </c>
      <c r="J41" s="78">
        <f>K19/450</f>
        <v>22909.612422222221</v>
      </c>
      <c r="K41" s="65" t="s">
        <v>151</v>
      </c>
      <c r="L41" s="65" t="s">
        <v>151</v>
      </c>
      <c r="M41" s="69" t="s">
        <v>151</v>
      </c>
      <c r="N41" s="70"/>
      <c r="O41" s="69" t="s">
        <v>151</v>
      </c>
      <c r="P41" s="69" t="s">
        <v>151</v>
      </c>
      <c r="Q41" s="69" t="s">
        <v>151</v>
      </c>
      <c r="R41" s="69" t="s">
        <v>151</v>
      </c>
      <c r="S41" s="69" t="s">
        <v>151</v>
      </c>
      <c r="T41" s="69" t="s">
        <v>151</v>
      </c>
      <c r="U41" s="69" t="s">
        <v>151</v>
      </c>
      <c r="V41" s="69" t="s">
        <v>151</v>
      </c>
      <c r="W41" s="69" t="s">
        <v>151</v>
      </c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72">
        <f>AVERAGE(G41:G43)</f>
        <v>17311.008133333333</v>
      </c>
      <c r="H44" s="69"/>
      <c r="I44" s="69"/>
      <c r="J44" s="72">
        <f>AVERAGE(J41:J43)</f>
        <v>22909.612422222221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106</v>
      </c>
      <c r="D45" s="82">
        <f>D30+D32+D35+D41</f>
        <v>2496947287.6399999</v>
      </c>
      <c r="E45" s="81">
        <f>E30+E32+E35+E41</f>
        <v>83</v>
      </c>
      <c r="F45" s="81"/>
      <c r="G45" s="81"/>
      <c r="H45" s="81">
        <f>H30+H35+H41</f>
        <v>23</v>
      </c>
      <c r="I45" s="81"/>
      <c r="J45" s="81"/>
      <c r="K45" s="81" t="e">
        <f>K30+K35+K41</f>
        <v>#VALUE!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5BFF-C298-5644-990F-D4A0177E2BF2}">
  <dimension ref="A1:N59"/>
  <sheetViews>
    <sheetView zoomScale="70" zoomScaleNormal="70" workbookViewId="0">
      <selection sqref="A1:XFD1048576"/>
    </sheetView>
  </sheetViews>
  <sheetFormatPr defaultColWidth="8.81640625" defaultRowHeight="15.5" x14ac:dyDescent="0.35"/>
  <cols>
    <col min="1" max="1" width="40.81640625" style="165" customWidth="1"/>
    <col min="2" max="2" width="27.453125" style="8" customWidth="1"/>
    <col min="3" max="3" width="25.36328125" style="8" customWidth="1"/>
    <col min="4" max="4" width="12.453125" style="8" customWidth="1"/>
    <col min="5" max="5" width="9.453125" style="8" customWidth="1"/>
    <col min="6" max="6" width="11.453125" style="8" customWidth="1"/>
    <col min="7" max="7" width="9.453125" style="8" customWidth="1"/>
    <col min="8" max="8" width="4.453125" style="8" hidden="1" customWidth="1"/>
    <col min="9" max="9" width="13.453125" style="8" customWidth="1"/>
    <col min="10" max="10" width="14.6328125" style="8" customWidth="1"/>
    <col min="11" max="11" width="12.1796875" style="8" customWidth="1"/>
    <col min="12" max="12" width="14.36328125" style="8" customWidth="1"/>
    <col min="13" max="13" width="15" style="8" customWidth="1"/>
    <col min="14" max="14" width="14.453125" style="8" customWidth="1"/>
    <col min="19" max="19" width="19.453125" customWidth="1"/>
  </cols>
  <sheetData>
    <row r="1" spans="1:14" ht="18" customHeight="1" x14ac:dyDescent="0.35">
      <c r="A1" s="86" t="s">
        <v>186</v>
      </c>
      <c r="B1" s="492" t="s">
        <v>267</v>
      </c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4"/>
    </row>
    <row r="2" spans="1:14" ht="18" customHeight="1" x14ac:dyDescent="0.35">
      <c r="A2" s="86" t="s">
        <v>127</v>
      </c>
      <c r="B2" s="492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4"/>
    </row>
    <row r="3" spans="1:14" ht="18" customHeight="1" x14ac:dyDescent="0.35">
      <c r="A3" s="86" t="s">
        <v>79</v>
      </c>
      <c r="B3" s="87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9"/>
    </row>
    <row r="4" spans="1:14" ht="18" customHeight="1" x14ac:dyDescent="0.35">
      <c r="A4" s="86" t="s">
        <v>80</v>
      </c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9"/>
    </row>
    <row r="5" spans="1:14" ht="18" customHeight="1" x14ac:dyDescent="0.35">
      <c r="A5" s="86" t="s">
        <v>81</v>
      </c>
      <c r="B5" s="492"/>
      <c r="C5" s="493"/>
      <c r="D5" s="493"/>
      <c r="E5" s="493"/>
      <c r="F5" s="493"/>
      <c r="G5" s="493"/>
      <c r="H5" s="493"/>
      <c r="I5" s="493"/>
      <c r="J5" s="493"/>
      <c r="K5" s="493"/>
      <c r="L5" s="493"/>
      <c r="M5" s="493"/>
      <c r="N5" s="494"/>
    </row>
    <row r="6" spans="1:14" ht="18" customHeight="1" x14ac:dyDescent="0.35">
      <c r="A6" s="86" t="s">
        <v>190</v>
      </c>
      <c r="B6" s="492"/>
      <c r="C6" s="493"/>
      <c r="D6" s="493"/>
      <c r="E6" s="493"/>
      <c r="F6" s="493"/>
      <c r="G6" s="493"/>
      <c r="H6" s="493"/>
      <c r="I6" s="493"/>
      <c r="J6" s="493"/>
      <c r="K6" s="493"/>
      <c r="L6" s="493"/>
      <c r="M6" s="493"/>
      <c r="N6" s="494"/>
    </row>
    <row r="7" spans="1:14" ht="18" customHeight="1" x14ac:dyDescent="0.35">
      <c r="A7" s="90" t="s">
        <v>82</v>
      </c>
      <c r="B7" s="492"/>
      <c r="C7" s="493"/>
      <c r="D7" s="493"/>
      <c r="E7" s="493"/>
      <c r="F7" s="493"/>
      <c r="G7" s="493"/>
      <c r="H7" s="493"/>
      <c r="I7" s="493"/>
      <c r="J7" s="493"/>
      <c r="K7" s="493"/>
      <c r="L7" s="493"/>
      <c r="M7" s="493"/>
      <c r="N7" s="494"/>
    </row>
    <row r="8" spans="1:14" ht="18" customHeight="1" x14ac:dyDescent="0.35">
      <c r="A8" s="90" t="s">
        <v>83</v>
      </c>
      <c r="B8" s="87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9"/>
    </row>
    <row r="9" spans="1:14" x14ac:dyDescent="0.35">
      <c r="A9" s="91" t="s">
        <v>84</v>
      </c>
      <c r="B9" s="492"/>
      <c r="C9" s="493"/>
      <c r="D9" s="493"/>
      <c r="E9" s="493"/>
      <c r="F9" s="493"/>
      <c r="G9" s="493"/>
      <c r="H9" s="493"/>
      <c r="I9" s="493"/>
      <c r="J9" s="493"/>
      <c r="K9" s="493"/>
      <c r="L9" s="493"/>
      <c r="M9" s="493"/>
      <c r="N9" s="494"/>
    </row>
    <row r="10" spans="1:14" x14ac:dyDescent="0.35">
      <c r="A10" s="91" t="s">
        <v>85</v>
      </c>
      <c r="B10" s="497"/>
      <c r="C10" s="498"/>
      <c r="D10" s="493"/>
      <c r="E10" s="493"/>
      <c r="F10" s="493"/>
      <c r="G10" s="493"/>
      <c r="H10" s="493"/>
      <c r="I10" s="493"/>
      <c r="J10" s="493"/>
      <c r="K10" s="493"/>
      <c r="L10" s="493"/>
      <c r="M10" s="493"/>
      <c r="N10" s="494"/>
    </row>
    <row r="11" spans="1:14" x14ac:dyDescent="0.35">
      <c r="A11" s="91" t="s">
        <v>86</v>
      </c>
      <c r="B11" s="87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9"/>
    </row>
    <row r="12" spans="1:14" x14ac:dyDescent="0.35">
      <c r="A12" s="92" t="s">
        <v>128</v>
      </c>
      <c r="B12" s="87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/>
    </row>
    <row r="13" spans="1:14" x14ac:dyDescent="0.35">
      <c r="A13" s="92" t="s">
        <v>129</v>
      </c>
      <c r="B13" s="492"/>
      <c r="C13" s="493"/>
      <c r="D13" s="493"/>
      <c r="E13" s="493"/>
      <c r="F13" s="493"/>
      <c r="G13" s="493"/>
      <c r="H13" s="493"/>
      <c r="I13" s="493"/>
      <c r="J13" s="493"/>
      <c r="K13" s="493"/>
      <c r="L13" s="493"/>
      <c r="M13" s="493"/>
      <c r="N13" s="494"/>
    </row>
    <row r="14" spans="1:14" ht="34.5" customHeight="1" x14ac:dyDescent="0.35">
      <c r="A14" s="92" t="s">
        <v>87</v>
      </c>
      <c r="B14" s="87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9"/>
    </row>
    <row r="15" spans="1:14" ht="16" thickBot="1" x14ac:dyDescent="0.4">
      <c r="A15" s="93"/>
      <c r="B15" s="492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4"/>
    </row>
    <row r="16" spans="1:14" x14ac:dyDescent="0.35">
      <c r="A16" s="499" t="s">
        <v>88</v>
      </c>
      <c r="B16" s="94"/>
      <c r="C16" s="94"/>
      <c r="D16" s="94"/>
      <c r="E16" s="94"/>
      <c r="F16" s="94"/>
      <c r="G16" s="94"/>
      <c r="H16" s="94"/>
      <c r="I16" s="502" t="s">
        <v>89</v>
      </c>
      <c r="J16" s="503"/>
      <c r="K16" s="503"/>
      <c r="L16" s="503"/>
      <c r="M16" s="94"/>
      <c r="N16" s="95"/>
    </row>
    <row r="17" spans="1:14" ht="32.25" customHeight="1" x14ac:dyDescent="0.35">
      <c r="A17" s="500"/>
      <c r="B17" s="96" t="s">
        <v>90</v>
      </c>
      <c r="C17" s="97" t="s">
        <v>91</v>
      </c>
      <c r="D17" s="98" t="s">
        <v>92</v>
      </c>
      <c r="E17" s="98" t="s">
        <v>195</v>
      </c>
      <c r="F17" s="98" t="s">
        <v>93</v>
      </c>
      <c r="G17" s="98" t="s">
        <v>196</v>
      </c>
      <c r="H17" s="98" t="s">
        <v>93</v>
      </c>
      <c r="I17" s="99" t="s">
        <v>195</v>
      </c>
      <c r="J17" s="99" t="s">
        <v>93</v>
      </c>
      <c r="K17" s="99" t="s">
        <v>196</v>
      </c>
      <c r="L17" s="99" t="s">
        <v>93</v>
      </c>
      <c r="M17" s="495" t="s">
        <v>94</v>
      </c>
      <c r="N17" s="496"/>
    </row>
    <row r="18" spans="1:14" ht="36" customHeight="1" x14ac:dyDescent="0.35">
      <c r="A18" s="500"/>
      <c r="B18" s="100" t="s">
        <v>95</v>
      </c>
      <c r="C18" s="109"/>
      <c r="D18" s="102"/>
      <c r="E18" s="102"/>
      <c r="F18" s="102"/>
      <c r="G18" s="102"/>
      <c r="H18" s="102"/>
      <c r="I18" s="102"/>
      <c r="J18" s="102"/>
      <c r="K18" s="102"/>
      <c r="L18" s="102"/>
      <c r="M18" s="504"/>
      <c r="N18" s="504"/>
    </row>
    <row r="19" spans="1:14" ht="27" customHeight="1" x14ac:dyDescent="0.35">
      <c r="A19" s="500"/>
      <c r="B19" s="100" t="s">
        <v>96</v>
      </c>
      <c r="C19" s="109"/>
      <c r="D19" s="102">
        <v>8</v>
      </c>
      <c r="E19" s="102">
        <v>8</v>
      </c>
      <c r="F19" s="102"/>
      <c r="G19" s="102"/>
      <c r="H19" s="102"/>
      <c r="I19" s="102"/>
      <c r="J19" s="102"/>
      <c r="K19" s="102"/>
      <c r="L19" s="102"/>
      <c r="M19" s="504"/>
      <c r="N19" s="504"/>
    </row>
    <row r="20" spans="1:14" x14ac:dyDescent="0.35">
      <c r="A20" s="500"/>
      <c r="B20" s="104" t="s">
        <v>97</v>
      </c>
      <c r="C20" s="110"/>
      <c r="D20" s="102"/>
      <c r="E20" s="102"/>
      <c r="F20" s="102"/>
      <c r="G20" s="102"/>
      <c r="H20" s="102"/>
      <c r="I20" s="102"/>
      <c r="J20" s="102"/>
      <c r="K20" s="102"/>
      <c r="L20" s="102"/>
      <c r="M20" s="504"/>
      <c r="N20" s="504"/>
    </row>
    <row r="21" spans="1:14" ht="46" customHeight="1" x14ac:dyDescent="0.35">
      <c r="A21" s="500"/>
      <c r="B21" s="106" t="s">
        <v>130</v>
      </c>
      <c r="C21" s="287"/>
      <c r="D21" s="108">
        <f>SUM(D18:D20)</f>
        <v>8</v>
      </c>
      <c r="E21" s="108">
        <f t="shared" ref="E21:K21" si="0">SUM(E18:E20)</f>
        <v>8</v>
      </c>
      <c r="F21" s="108"/>
      <c r="G21" s="108">
        <f t="shared" si="0"/>
        <v>0</v>
      </c>
      <c r="H21" s="108"/>
      <c r="I21" s="108">
        <f t="shared" si="0"/>
        <v>0</v>
      </c>
      <c r="J21" s="108"/>
      <c r="K21" s="108">
        <f t="shared" si="0"/>
        <v>0</v>
      </c>
      <c r="L21" s="108"/>
      <c r="M21" s="504"/>
      <c r="N21" s="504"/>
    </row>
    <row r="22" spans="1:14" ht="77.5" x14ac:dyDescent="0.35">
      <c r="A22" s="500"/>
      <c r="B22" s="96" t="s">
        <v>98</v>
      </c>
      <c r="C22" s="97" t="s">
        <v>91</v>
      </c>
      <c r="D22" s="98" t="s">
        <v>92</v>
      </c>
      <c r="E22" s="98" t="s">
        <v>195</v>
      </c>
      <c r="F22" s="98" t="s">
        <v>93</v>
      </c>
      <c r="G22" s="98" t="s">
        <v>196</v>
      </c>
      <c r="H22" s="98" t="s">
        <v>93</v>
      </c>
      <c r="I22" s="99" t="s">
        <v>195</v>
      </c>
      <c r="J22" s="99" t="s">
        <v>93</v>
      </c>
      <c r="K22" s="99" t="s">
        <v>196</v>
      </c>
      <c r="L22" s="99" t="s">
        <v>93</v>
      </c>
      <c r="M22" s="495" t="s">
        <v>94</v>
      </c>
      <c r="N22" s="496"/>
    </row>
    <row r="23" spans="1:14" ht="31" x14ac:dyDescent="0.35">
      <c r="A23" s="500"/>
      <c r="B23" s="100" t="s">
        <v>95</v>
      </c>
      <c r="C23" s="109"/>
      <c r="D23" s="102"/>
      <c r="E23" s="102"/>
      <c r="F23" s="102"/>
      <c r="G23" s="102"/>
      <c r="H23" s="102"/>
      <c r="I23" s="102"/>
      <c r="J23" s="102"/>
      <c r="K23" s="102"/>
      <c r="L23" s="102"/>
      <c r="M23" s="504"/>
      <c r="N23" s="504"/>
    </row>
    <row r="24" spans="1:14" ht="31" x14ac:dyDescent="0.35">
      <c r="A24" s="500"/>
      <c r="B24" s="100" t="s">
        <v>99</v>
      </c>
      <c r="C24" s="109"/>
      <c r="D24" s="102">
        <v>63</v>
      </c>
      <c r="E24" s="102">
        <v>52</v>
      </c>
      <c r="F24" s="102"/>
      <c r="G24" s="102">
        <v>11</v>
      </c>
      <c r="H24" s="102"/>
      <c r="I24" s="102"/>
      <c r="J24" s="102"/>
      <c r="K24" s="102"/>
      <c r="L24" s="102"/>
      <c r="M24" s="504"/>
      <c r="N24" s="504"/>
    </row>
    <row r="25" spans="1:14" x14ac:dyDescent="0.35">
      <c r="A25" s="500"/>
      <c r="B25" s="104" t="s">
        <v>97</v>
      </c>
      <c r="C25" s="110"/>
      <c r="D25" s="102"/>
      <c r="E25" s="102"/>
      <c r="F25" s="102"/>
      <c r="G25" s="102"/>
      <c r="H25" s="102"/>
      <c r="I25" s="102"/>
      <c r="J25" s="102"/>
      <c r="K25" s="102"/>
      <c r="L25" s="102"/>
      <c r="M25" s="504"/>
      <c r="N25" s="504"/>
    </row>
    <row r="26" spans="1:14" x14ac:dyDescent="0.35">
      <c r="A26" s="500"/>
      <c r="B26" s="106" t="s">
        <v>130</v>
      </c>
      <c r="C26" s="287"/>
      <c r="D26" s="108">
        <f>SUM(D23:D25)</f>
        <v>63</v>
      </c>
      <c r="E26" s="108">
        <f t="shared" ref="E26:K26" si="1">SUM(E23:E25)</f>
        <v>52</v>
      </c>
      <c r="F26" s="108"/>
      <c r="G26" s="108">
        <f t="shared" si="1"/>
        <v>11</v>
      </c>
      <c r="H26" s="108"/>
      <c r="I26" s="108">
        <f t="shared" si="1"/>
        <v>0</v>
      </c>
      <c r="J26" s="108"/>
      <c r="K26" s="108">
        <f t="shared" si="1"/>
        <v>0</v>
      </c>
      <c r="L26" s="108"/>
      <c r="M26" s="504"/>
      <c r="N26" s="504"/>
    </row>
    <row r="27" spans="1:14" x14ac:dyDescent="0.35">
      <c r="A27" s="500"/>
      <c r="B27" s="94"/>
      <c r="C27" s="94"/>
      <c r="D27" s="94"/>
      <c r="E27" s="94"/>
      <c r="F27" s="94"/>
      <c r="G27" s="94"/>
      <c r="H27" s="94"/>
      <c r="I27" s="111"/>
      <c r="J27" s="112"/>
      <c r="K27" s="113"/>
      <c r="L27" s="114"/>
      <c r="M27" s="94"/>
      <c r="N27" s="95"/>
    </row>
    <row r="28" spans="1:14" ht="32.25" customHeight="1" x14ac:dyDescent="0.35">
      <c r="A28" s="500"/>
      <c r="B28" s="96" t="s">
        <v>100</v>
      </c>
      <c r="C28" s="97" t="s">
        <v>91</v>
      </c>
      <c r="D28" s="98" t="s">
        <v>92</v>
      </c>
      <c r="E28" s="98" t="s">
        <v>195</v>
      </c>
      <c r="F28" s="98" t="s">
        <v>93</v>
      </c>
      <c r="G28" s="98" t="s">
        <v>196</v>
      </c>
      <c r="H28" s="98" t="s">
        <v>93</v>
      </c>
      <c r="I28" s="99" t="s">
        <v>195</v>
      </c>
      <c r="J28" s="99" t="s">
        <v>93</v>
      </c>
      <c r="K28" s="99" t="s">
        <v>196</v>
      </c>
      <c r="L28" s="99" t="s">
        <v>93</v>
      </c>
      <c r="M28" s="495" t="s">
        <v>94</v>
      </c>
      <c r="N28" s="496"/>
    </row>
    <row r="29" spans="1:14" ht="36" customHeight="1" x14ac:dyDescent="0.35">
      <c r="A29" s="500"/>
      <c r="B29" s="100" t="s">
        <v>101</v>
      </c>
      <c r="C29" s="109"/>
      <c r="D29" s="102"/>
      <c r="E29" s="102"/>
      <c r="F29" s="102"/>
      <c r="G29" s="102"/>
      <c r="H29" s="102"/>
      <c r="I29" s="102"/>
      <c r="J29" s="102"/>
      <c r="K29" s="102"/>
      <c r="L29" s="102"/>
      <c r="M29" s="504"/>
      <c r="N29" s="504"/>
    </row>
    <row r="30" spans="1:14" ht="27" customHeight="1" x14ac:dyDescent="0.35">
      <c r="A30" s="500"/>
      <c r="B30" s="100" t="s">
        <v>102</v>
      </c>
      <c r="C30" s="109"/>
      <c r="D30" s="102">
        <v>24</v>
      </c>
      <c r="E30" s="102">
        <v>21</v>
      </c>
      <c r="F30" s="102"/>
      <c r="G30" s="102">
        <v>3</v>
      </c>
      <c r="H30" s="102"/>
      <c r="I30" s="102"/>
      <c r="J30" s="102"/>
      <c r="K30" s="102"/>
      <c r="L30" s="102"/>
      <c r="M30" s="504"/>
      <c r="N30" s="504"/>
    </row>
    <row r="31" spans="1:14" ht="27" customHeight="1" x14ac:dyDescent="0.35">
      <c r="A31" s="500"/>
      <c r="B31" s="104" t="s">
        <v>97</v>
      </c>
      <c r="C31" s="110"/>
      <c r="D31" s="102"/>
      <c r="E31" s="102"/>
      <c r="F31" s="102"/>
      <c r="G31" s="102"/>
      <c r="H31" s="102"/>
      <c r="I31" s="102"/>
      <c r="J31" s="102"/>
      <c r="K31" s="102"/>
      <c r="L31" s="102"/>
      <c r="M31" s="504"/>
      <c r="N31" s="504"/>
    </row>
    <row r="32" spans="1:14" x14ac:dyDescent="0.35">
      <c r="A32" s="500"/>
      <c r="B32" s="106" t="s">
        <v>130</v>
      </c>
      <c r="C32" s="287"/>
      <c r="D32" s="102">
        <f>SUM(D29:D31)</f>
        <v>24</v>
      </c>
      <c r="E32" s="102">
        <f t="shared" ref="E32:K32" si="2">SUM(E29:E31)</f>
        <v>21</v>
      </c>
      <c r="F32" s="102"/>
      <c r="G32" s="102">
        <f t="shared" si="2"/>
        <v>3</v>
      </c>
      <c r="H32" s="102"/>
      <c r="I32" s="102">
        <f t="shared" si="2"/>
        <v>0</v>
      </c>
      <c r="J32" s="102"/>
      <c r="K32" s="102">
        <f t="shared" si="2"/>
        <v>0</v>
      </c>
      <c r="L32" s="102"/>
      <c r="M32" s="115"/>
      <c r="N32" s="115"/>
    </row>
    <row r="33" spans="1:14" x14ac:dyDescent="0.35">
      <c r="A33" s="500"/>
      <c r="B33" s="106" t="s">
        <v>131</v>
      </c>
      <c r="C33" s="287"/>
      <c r="D33" s="117">
        <f>D21+D26+D32</f>
        <v>95</v>
      </c>
      <c r="E33" s="117">
        <f t="shared" ref="E33:K33" si="3">E21+E26+E32</f>
        <v>81</v>
      </c>
      <c r="F33" s="117"/>
      <c r="G33" s="117">
        <f t="shared" si="3"/>
        <v>14</v>
      </c>
      <c r="H33" s="117"/>
      <c r="I33" s="117">
        <f t="shared" si="3"/>
        <v>0</v>
      </c>
      <c r="J33" s="117"/>
      <c r="K33" s="117">
        <f t="shared" si="3"/>
        <v>0</v>
      </c>
      <c r="L33" s="117"/>
      <c r="M33" s="504"/>
      <c r="N33" s="504"/>
    </row>
    <row r="34" spans="1:14" ht="22.5" customHeight="1" thickBot="1" x14ac:dyDescent="0.4">
      <c r="A34" s="501"/>
      <c r="B34" s="118"/>
      <c r="C34" s="119"/>
      <c r="D34" s="120"/>
      <c r="E34" s="120"/>
      <c r="F34" s="121"/>
      <c r="G34" s="122"/>
      <c r="H34" s="123"/>
      <c r="I34" s="122"/>
      <c r="J34" s="123"/>
      <c r="K34" s="123" t="s">
        <v>132</v>
      </c>
      <c r="L34" s="123"/>
      <c r="M34" s="124"/>
      <c r="N34" s="118"/>
    </row>
    <row r="35" spans="1:14" ht="62.5" thickBot="1" x14ac:dyDescent="0.4">
      <c r="A35" s="499" t="s">
        <v>103</v>
      </c>
      <c r="B35" s="125" t="s">
        <v>104</v>
      </c>
      <c r="C35" s="126" t="s">
        <v>133</v>
      </c>
      <c r="D35" s="127" t="s">
        <v>105</v>
      </c>
      <c r="E35" s="128" t="s">
        <v>106</v>
      </c>
      <c r="F35" s="505" t="s">
        <v>106</v>
      </c>
      <c r="G35" s="506"/>
      <c r="H35" s="129"/>
      <c r="I35" s="130" t="s">
        <v>107</v>
      </c>
      <c r="J35" s="131" t="s">
        <v>108</v>
      </c>
      <c r="K35" s="132" t="s">
        <v>83</v>
      </c>
      <c r="L35" s="97" t="s">
        <v>134</v>
      </c>
      <c r="M35" s="97" t="s">
        <v>135</v>
      </c>
      <c r="N35" s="133"/>
    </row>
    <row r="36" spans="1:14" x14ac:dyDescent="0.35">
      <c r="A36" s="500"/>
      <c r="B36" s="134"/>
      <c r="C36" s="135"/>
      <c r="D36" s="135"/>
      <c r="E36" s="135"/>
      <c r="F36" s="136"/>
      <c r="G36" s="137"/>
      <c r="H36" s="134"/>
      <c r="I36" s="138"/>
      <c r="J36" s="135"/>
      <c r="K36" s="135"/>
      <c r="L36" s="135"/>
      <c r="M36" s="135"/>
      <c r="N36" s="135"/>
    </row>
    <row r="37" spans="1:14" x14ac:dyDescent="0.35">
      <c r="A37" s="500"/>
      <c r="B37" s="134"/>
      <c r="C37" s="135"/>
      <c r="D37" s="135"/>
      <c r="E37" s="135"/>
      <c r="F37" s="507"/>
      <c r="G37" s="508"/>
      <c r="H37" s="509"/>
      <c r="I37" s="135"/>
      <c r="J37" s="135"/>
      <c r="K37" s="135"/>
      <c r="L37" s="135"/>
      <c r="M37" s="135"/>
      <c r="N37" s="135"/>
    </row>
    <row r="38" spans="1:14" ht="27.5" customHeight="1" x14ac:dyDescent="0.35">
      <c r="A38" s="500"/>
      <c r="B38" s="134"/>
      <c r="C38" s="135"/>
      <c r="D38" s="135"/>
      <c r="E38" s="135"/>
      <c r="F38" s="139"/>
      <c r="G38" s="140"/>
      <c r="H38" s="134"/>
      <c r="I38" s="135"/>
      <c r="J38" s="135"/>
      <c r="K38" s="135"/>
      <c r="L38" s="135"/>
      <c r="M38" s="135"/>
      <c r="N38" s="135"/>
    </row>
    <row r="39" spans="1:14" x14ac:dyDescent="0.35">
      <c r="A39" s="500"/>
      <c r="B39" s="134"/>
      <c r="C39" s="135"/>
      <c r="D39" s="135"/>
      <c r="E39" s="135"/>
      <c r="F39" s="139"/>
      <c r="G39" s="140"/>
      <c r="H39" s="134"/>
      <c r="I39" s="135"/>
      <c r="J39" s="135"/>
      <c r="K39" s="135"/>
      <c r="L39" s="135"/>
      <c r="M39" s="135"/>
      <c r="N39" s="135"/>
    </row>
    <row r="40" spans="1:14" x14ac:dyDescent="0.35">
      <c r="A40" s="500"/>
      <c r="B40" s="134"/>
      <c r="C40" s="135"/>
      <c r="D40" s="135"/>
      <c r="E40" s="135"/>
      <c r="F40" s="507"/>
      <c r="G40" s="508"/>
      <c r="H40" s="509"/>
      <c r="I40" s="135"/>
      <c r="J40" s="135"/>
      <c r="K40" s="135"/>
      <c r="L40" s="135"/>
      <c r="M40" s="135"/>
      <c r="N40" s="135"/>
    </row>
    <row r="41" spans="1:14" x14ac:dyDescent="0.35">
      <c r="A41" s="500"/>
      <c r="B41" s="134"/>
      <c r="C41" s="135"/>
      <c r="D41" s="135"/>
      <c r="E41" s="135"/>
      <c r="F41" s="507"/>
      <c r="G41" s="508"/>
      <c r="H41" s="509"/>
      <c r="I41" s="135" t="s">
        <v>132</v>
      </c>
      <c r="J41" s="135"/>
      <c r="K41" s="135"/>
      <c r="L41" s="135"/>
      <c r="M41" s="135"/>
      <c r="N41" s="135"/>
    </row>
    <row r="42" spans="1:14" x14ac:dyDescent="0.35">
      <c r="A42" s="500"/>
      <c r="B42" s="134"/>
      <c r="C42" s="135"/>
      <c r="D42" s="135"/>
      <c r="E42" s="135"/>
      <c r="F42" s="139"/>
      <c r="G42" s="140"/>
      <c r="H42" s="134"/>
      <c r="I42" s="135" t="s">
        <v>132</v>
      </c>
      <c r="J42" s="135"/>
      <c r="K42" s="135"/>
      <c r="L42" s="135"/>
      <c r="M42" s="135"/>
      <c r="N42" s="135"/>
    </row>
    <row r="43" spans="1:14" ht="16" customHeight="1" thickBot="1" x14ac:dyDescent="0.4">
      <c r="A43" s="501"/>
      <c r="B43" s="141"/>
      <c r="C43" s="142"/>
      <c r="D43" s="142"/>
      <c r="E43" s="142"/>
      <c r="F43" s="510"/>
      <c r="G43" s="511"/>
      <c r="H43" s="512"/>
      <c r="I43" s="142" t="s">
        <v>132</v>
      </c>
      <c r="J43" s="142"/>
      <c r="K43" s="142"/>
      <c r="L43" s="142"/>
      <c r="M43" s="142"/>
      <c r="N43" s="142"/>
    </row>
    <row r="44" spans="1:14" ht="16" customHeight="1" thickBot="1" x14ac:dyDescent="0.4">
      <c r="A44" s="513" t="s">
        <v>109</v>
      </c>
      <c r="B44" s="143" t="s">
        <v>110</v>
      </c>
      <c r="C44" s="516" t="s">
        <v>111</v>
      </c>
      <c r="D44" s="517"/>
      <c r="E44" s="518" t="s">
        <v>136</v>
      </c>
      <c r="F44" s="519"/>
      <c r="G44" s="519"/>
      <c r="H44" s="517"/>
      <c r="I44" s="518" t="s">
        <v>112</v>
      </c>
      <c r="J44" s="520"/>
      <c r="K44" s="144" t="s">
        <v>113</v>
      </c>
      <c r="L44" s="145" t="s">
        <v>137</v>
      </c>
      <c r="M44" s="146" t="s">
        <v>114</v>
      </c>
      <c r="N44" s="147"/>
    </row>
    <row r="45" spans="1:14" x14ac:dyDescent="0.35">
      <c r="A45" s="514"/>
      <c r="B45" s="148"/>
      <c r="C45" s="521"/>
      <c r="D45" s="522"/>
      <c r="E45" s="523"/>
      <c r="F45" s="524"/>
      <c r="G45" s="525"/>
      <c r="H45" s="149"/>
      <c r="I45" s="526"/>
      <c r="J45" s="527"/>
      <c r="K45" s="150"/>
      <c r="L45" s="150"/>
      <c r="M45" s="150"/>
      <c r="N45" s="150"/>
    </row>
    <row r="46" spans="1:14" x14ac:dyDescent="0.35">
      <c r="A46" s="514"/>
      <c r="B46" s="148"/>
      <c r="C46" s="523"/>
      <c r="D46" s="525"/>
      <c r="E46" s="523"/>
      <c r="F46" s="524"/>
      <c r="G46" s="525"/>
      <c r="H46" s="149"/>
      <c r="I46" s="526"/>
      <c r="J46" s="527"/>
      <c r="K46" s="150"/>
      <c r="L46" s="150"/>
      <c r="M46" s="150"/>
      <c r="N46" s="150"/>
    </row>
    <row r="47" spans="1:14" x14ac:dyDescent="0.35">
      <c r="A47" s="514"/>
      <c r="B47" s="148"/>
      <c r="C47" s="523"/>
      <c r="D47" s="525"/>
      <c r="E47" s="523"/>
      <c r="F47" s="524"/>
      <c r="G47" s="525"/>
      <c r="H47" s="149"/>
      <c r="I47" s="526"/>
      <c r="J47" s="527"/>
      <c r="K47" s="150"/>
      <c r="L47" s="150"/>
      <c r="M47" s="151"/>
      <c r="N47" s="150"/>
    </row>
    <row r="48" spans="1:14" x14ac:dyDescent="0.35">
      <c r="A48" s="514"/>
      <c r="B48" s="148"/>
      <c r="C48" s="523"/>
      <c r="D48" s="525"/>
      <c r="E48" s="523"/>
      <c r="F48" s="524"/>
      <c r="G48" s="525"/>
      <c r="H48" s="149"/>
      <c r="I48" s="526"/>
      <c r="J48" s="527"/>
      <c r="K48" s="150"/>
      <c r="L48" s="150"/>
      <c r="M48" s="150"/>
      <c r="N48" s="150"/>
    </row>
    <row r="49" spans="1:14" ht="16" thickBot="1" x14ac:dyDescent="0.4">
      <c r="A49" s="515"/>
      <c r="B49" s="152"/>
      <c r="C49" s="532"/>
      <c r="D49" s="533"/>
      <c r="E49" s="532"/>
      <c r="F49" s="534"/>
      <c r="G49" s="534"/>
      <c r="H49" s="149"/>
      <c r="I49" s="535"/>
      <c r="J49" s="536"/>
      <c r="K49" s="153"/>
      <c r="L49" s="151"/>
      <c r="M49" s="151"/>
      <c r="N49" s="150"/>
    </row>
    <row r="50" spans="1:14" ht="24" customHeight="1" thickBot="1" x14ac:dyDescent="0.4">
      <c r="A50" s="154" t="s">
        <v>138</v>
      </c>
      <c r="B50" s="155" t="s">
        <v>132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18"/>
    </row>
    <row r="51" spans="1:14" ht="25.5" customHeight="1" x14ac:dyDescent="0.35">
      <c r="A51" s="156" t="s">
        <v>115</v>
      </c>
      <c r="B51" s="537" t="s">
        <v>116</v>
      </c>
      <c r="C51" s="537"/>
      <c r="D51" s="496"/>
      <c r="E51" s="495" t="s">
        <v>117</v>
      </c>
      <c r="F51" s="537"/>
      <c r="G51" s="537"/>
      <c r="H51" s="537"/>
      <c r="I51" s="496"/>
      <c r="J51" s="157" t="s">
        <v>118</v>
      </c>
      <c r="K51" s="158" t="s">
        <v>139</v>
      </c>
      <c r="L51" s="158"/>
      <c r="M51" s="158" t="s">
        <v>113</v>
      </c>
      <c r="N51" s="97" t="s">
        <v>119</v>
      </c>
    </row>
    <row r="52" spans="1:14" ht="18" customHeight="1" x14ac:dyDescent="0.35">
      <c r="A52" s="156" t="s">
        <v>120</v>
      </c>
      <c r="B52" s="528"/>
      <c r="C52" s="528"/>
      <c r="D52" s="528"/>
      <c r="E52" s="529"/>
      <c r="F52" s="530"/>
      <c r="G52" s="530"/>
      <c r="H52" s="530"/>
      <c r="I52" s="531"/>
      <c r="J52" s="159"/>
      <c r="K52" s="160"/>
      <c r="L52" s="160"/>
      <c r="M52" s="150"/>
      <c r="N52" s="150"/>
    </row>
    <row r="53" spans="1:14" x14ac:dyDescent="0.35">
      <c r="A53" s="156" t="s">
        <v>121</v>
      </c>
      <c r="B53" s="529"/>
      <c r="C53" s="530"/>
      <c r="D53" s="531"/>
      <c r="E53" s="529"/>
      <c r="F53" s="530"/>
      <c r="G53" s="530"/>
      <c r="H53" s="530"/>
      <c r="I53" s="531"/>
      <c r="J53" s="159"/>
      <c r="K53" s="160"/>
      <c r="L53" s="160"/>
      <c r="M53" s="150"/>
      <c r="N53" s="150"/>
    </row>
    <row r="54" spans="1:14" x14ac:dyDescent="0.35">
      <c r="A54" s="156" t="s">
        <v>122</v>
      </c>
      <c r="B54" s="529"/>
      <c r="C54" s="530"/>
      <c r="D54" s="531"/>
      <c r="E54" s="529"/>
      <c r="F54" s="530"/>
      <c r="G54" s="530"/>
      <c r="H54" s="530"/>
      <c r="I54" s="531"/>
      <c r="J54" s="159"/>
      <c r="K54" s="102"/>
      <c r="L54" s="102"/>
      <c r="M54" s="102"/>
      <c r="N54" s="102"/>
    </row>
    <row r="55" spans="1:14" x14ac:dyDescent="0.35">
      <c r="A55" s="156" t="s">
        <v>123</v>
      </c>
      <c r="B55" s="529"/>
      <c r="C55" s="530"/>
      <c r="D55" s="531"/>
      <c r="E55" s="529"/>
      <c r="F55" s="530"/>
      <c r="G55" s="530"/>
      <c r="H55" s="530"/>
      <c r="I55" s="531"/>
      <c r="J55" s="159"/>
      <c r="K55" s="102"/>
      <c r="L55" s="102"/>
      <c r="M55" s="102"/>
      <c r="N55" s="102"/>
    </row>
    <row r="56" spans="1:14" x14ac:dyDescent="0.35">
      <c r="A56" s="156" t="s">
        <v>124</v>
      </c>
      <c r="B56" s="529"/>
      <c r="C56" s="530"/>
      <c r="D56" s="531"/>
      <c r="E56" s="538"/>
      <c r="F56" s="539"/>
      <c r="G56" s="539"/>
      <c r="H56" s="539"/>
      <c r="I56" s="540"/>
      <c r="J56" s="161"/>
      <c r="K56" s="102"/>
      <c r="L56" s="102"/>
      <c r="M56" s="102"/>
      <c r="N56" s="102"/>
    </row>
    <row r="57" spans="1:14" ht="14.5" x14ac:dyDescent="0.35">
      <c r="A57" s="156" t="s">
        <v>125</v>
      </c>
      <c r="B57" s="541"/>
      <c r="C57" s="542"/>
      <c r="D57" s="543"/>
      <c r="E57" s="541"/>
      <c r="F57" s="542"/>
      <c r="G57" s="542"/>
      <c r="H57" s="542"/>
      <c r="I57" s="543"/>
      <c r="J57" s="162"/>
      <c r="K57" s="102"/>
      <c r="L57" s="102"/>
      <c r="M57" s="102"/>
      <c r="N57" s="102"/>
    </row>
    <row r="58" spans="1:14" ht="14.5" x14ac:dyDescent="0.35">
      <c r="A58" s="163" t="s">
        <v>126</v>
      </c>
      <c r="B58" s="541"/>
      <c r="C58" s="542"/>
      <c r="D58" s="543"/>
      <c r="E58" s="541"/>
      <c r="F58" s="542"/>
      <c r="G58" s="542"/>
      <c r="H58" s="542"/>
      <c r="I58" s="543"/>
      <c r="J58" s="162"/>
      <c r="K58" s="102"/>
      <c r="L58" s="102"/>
      <c r="M58" s="102"/>
      <c r="N58" s="102"/>
    </row>
    <row r="59" spans="1:14" x14ac:dyDescent="0.35">
      <c r="A59" s="164"/>
      <c r="B59" s="529"/>
      <c r="C59" s="530"/>
      <c r="D59" s="531"/>
      <c r="E59" s="529"/>
      <c r="F59" s="530"/>
      <c r="G59" s="530"/>
      <c r="H59" s="530"/>
      <c r="I59" s="531"/>
      <c r="J59" s="159"/>
      <c r="K59" s="102"/>
      <c r="L59" s="102"/>
      <c r="M59" s="102"/>
      <c r="N59" s="102"/>
    </row>
  </sheetData>
  <mergeCells count="69">
    <mergeCell ref="B59:D59"/>
    <mergeCell ref="E59:I59"/>
    <mergeCell ref="B56:D56"/>
    <mergeCell ref="E56:I56"/>
    <mergeCell ref="B57:D57"/>
    <mergeCell ref="E57:I57"/>
    <mergeCell ref="B58:D58"/>
    <mergeCell ref="E58:I58"/>
    <mergeCell ref="B53:D53"/>
    <mergeCell ref="E53:I53"/>
    <mergeCell ref="B54:D54"/>
    <mergeCell ref="E54:I54"/>
    <mergeCell ref="B55:D55"/>
    <mergeCell ref="E55:I55"/>
    <mergeCell ref="B52:D52"/>
    <mergeCell ref="E52:I52"/>
    <mergeCell ref="C47:D47"/>
    <mergeCell ref="E47:G47"/>
    <mergeCell ref="I47:J47"/>
    <mergeCell ref="C48:D48"/>
    <mergeCell ref="E48:G48"/>
    <mergeCell ref="I48:J48"/>
    <mergeCell ref="C49:D49"/>
    <mergeCell ref="E49:G49"/>
    <mergeCell ref="I49:J49"/>
    <mergeCell ref="B51:D51"/>
    <mergeCell ref="E51:I51"/>
    <mergeCell ref="A44:A49"/>
    <mergeCell ref="C44:D44"/>
    <mergeCell ref="E44:H44"/>
    <mergeCell ref="I44:J44"/>
    <mergeCell ref="C45:D45"/>
    <mergeCell ref="E45:G45"/>
    <mergeCell ref="I45:J45"/>
    <mergeCell ref="C46:D46"/>
    <mergeCell ref="E46:G46"/>
    <mergeCell ref="I46:J46"/>
    <mergeCell ref="M29:N29"/>
    <mergeCell ref="M30:N30"/>
    <mergeCell ref="M31:N31"/>
    <mergeCell ref="M33:N33"/>
    <mergeCell ref="A35:A43"/>
    <mergeCell ref="F35:G35"/>
    <mergeCell ref="F37:H37"/>
    <mergeCell ref="F40:H40"/>
    <mergeCell ref="F41:H41"/>
    <mergeCell ref="F43:H43"/>
    <mergeCell ref="M28:N28"/>
    <mergeCell ref="B10:N10"/>
    <mergeCell ref="B13:N13"/>
    <mergeCell ref="B15:N15"/>
    <mergeCell ref="A16:A34"/>
    <mergeCell ref="I16:L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B9:N9"/>
    <mergeCell ref="B1:N1"/>
    <mergeCell ref="B2:N2"/>
    <mergeCell ref="B5:N5"/>
    <mergeCell ref="B6:N6"/>
    <mergeCell ref="B7:N7"/>
  </mergeCells>
  <dataValidations count="1">
    <dataValidation type="list" allowBlank="1" showInputMessage="1" showErrorMessage="1" sqref="I36:J43 M44 B50" xr:uid="{686311CC-594E-F84F-890D-E10B6DED685D}">
      <formula1>"Active,Inactive"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010B-15F1-4248-B6CD-F12F7E79CD5E}">
  <dimension ref="A1:BL250"/>
  <sheetViews>
    <sheetView topLeftCell="A18" workbookViewId="0">
      <selection activeCell="C11" sqref="C11"/>
    </sheetView>
  </sheetViews>
  <sheetFormatPr defaultColWidth="9.1796875" defaultRowHeight="15.5" x14ac:dyDescent="0.3"/>
  <cols>
    <col min="1" max="1" width="9.6328125" style="35" customWidth="1"/>
    <col min="2" max="2" width="33" style="84" customWidth="1"/>
    <col min="3" max="3" width="16.1796875" style="84" bestFit="1" customWidth="1"/>
    <col min="4" max="4" width="16.1796875" style="84" customWidth="1"/>
    <col min="5" max="5" width="14.36328125" style="37" customWidth="1"/>
    <col min="6" max="6" width="30.36328125" style="37" customWidth="1"/>
    <col min="7" max="7" width="14.36328125" style="37" customWidth="1"/>
    <col min="8" max="13" width="17.453125" style="37" customWidth="1"/>
    <col min="14" max="14" width="7.1796875" style="36" customWidth="1"/>
    <col min="15" max="17" width="22.36328125" style="37" customWidth="1"/>
    <col min="18" max="23" width="20" style="37" customWidth="1"/>
    <col min="24" max="24" width="9.1796875" style="37"/>
    <col min="25" max="25" width="28" style="37" customWidth="1"/>
    <col min="26" max="16384" width="9.1796875" style="37"/>
  </cols>
  <sheetData>
    <row r="1" spans="1:64" ht="20.25" customHeight="1" x14ac:dyDescent="0.45">
      <c r="B1" s="470" t="s">
        <v>179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</row>
    <row r="2" spans="1:64" ht="20.25" customHeight="1" x14ac:dyDescent="0.45">
      <c r="B2" s="38" t="s">
        <v>141</v>
      </c>
      <c r="C2" s="470" t="s">
        <v>142</v>
      </c>
      <c r="D2" s="470"/>
      <c r="E2" s="470"/>
      <c r="F2" s="470"/>
      <c r="G2" s="470"/>
      <c r="H2" s="470"/>
      <c r="I2" s="39"/>
      <c r="J2" s="39"/>
      <c r="K2" s="39"/>
      <c r="L2" s="39"/>
      <c r="M2" s="39"/>
      <c r="N2" s="39"/>
      <c r="O2" s="38"/>
      <c r="P2" s="38"/>
      <c r="Q2" s="38"/>
      <c r="R2" s="38"/>
      <c r="S2" s="38"/>
      <c r="T2" s="38"/>
      <c r="U2" s="38"/>
      <c r="V2" s="38"/>
      <c r="W2" s="38"/>
      <c r="X2" s="38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</row>
    <row r="3" spans="1:64" ht="18" x14ac:dyDescent="0.4">
      <c r="B3" s="471"/>
      <c r="C3" s="471"/>
      <c r="D3" s="40"/>
      <c r="E3" s="36"/>
      <c r="F3" s="36"/>
      <c r="G3" s="36"/>
      <c r="H3" s="36"/>
      <c r="I3" s="36"/>
      <c r="J3" s="36"/>
      <c r="K3" s="36"/>
      <c r="L3" s="36"/>
      <c r="M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</row>
    <row r="4" spans="1:64" x14ac:dyDescent="0.35">
      <c r="A4" s="41"/>
      <c r="B4" s="41" t="s">
        <v>143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</row>
    <row r="5" spans="1:64" x14ac:dyDescent="0.35">
      <c r="B5" s="43" t="s">
        <v>144</v>
      </c>
      <c r="C5" s="472" t="s">
        <v>180</v>
      </c>
      <c r="D5" s="472"/>
      <c r="E5" s="472"/>
      <c r="F5" s="472"/>
      <c r="G5" s="472"/>
      <c r="H5" s="472"/>
      <c r="I5" s="44"/>
      <c r="J5" s="44"/>
      <c r="K5" s="44"/>
      <c r="L5" s="44"/>
      <c r="M5" s="44"/>
      <c r="N5" s="45"/>
      <c r="O5" s="42"/>
      <c r="P5" s="42"/>
      <c r="Q5" s="42"/>
      <c r="R5" s="42"/>
      <c r="S5" s="42"/>
      <c r="T5" s="42"/>
      <c r="U5" s="42"/>
      <c r="V5" s="42"/>
      <c r="W5" s="42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</row>
    <row r="6" spans="1:64" x14ac:dyDescent="0.35"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</row>
    <row r="7" spans="1:64" x14ac:dyDescent="0.35">
      <c r="B7" s="46" t="s">
        <v>146</v>
      </c>
      <c r="C7" s="85">
        <v>44926</v>
      </c>
      <c r="D7" s="44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</row>
    <row r="8" spans="1:64" x14ac:dyDescent="0.35">
      <c r="B8" s="46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</row>
    <row r="9" spans="1:64" x14ac:dyDescent="0.35">
      <c r="B9" s="46" t="s">
        <v>147</v>
      </c>
      <c r="C9" s="44">
        <v>14</v>
      </c>
      <c r="D9" s="44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</row>
    <row r="10" spans="1:64" x14ac:dyDescent="0.35">
      <c r="B10" s="4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</row>
    <row r="11" spans="1:64" ht="31" x14ac:dyDescent="0.35">
      <c r="B11" s="48" t="s">
        <v>148</v>
      </c>
      <c r="C11" s="44">
        <v>7</v>
      </c>
      <c r="D11" s="44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</row>
    <row r="12" spans="1:64" x14ac:dyDescent="0.35">
      <c r="B12" s="48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</row>
    <row r="13" spans="1:64" ht="31" x14ac:dyDescent="0.35">
      <c r="B13" s="48" t="s">
        <v>149</v>
      </c>
      <c r="C13" s="44">
        <v>7</v>
      </c>
      <c r="D13" s="44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</row>
    <row r="14" spans="1:64" x14ac:dyDescent="0.35">
      <c r="B14" s="48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</row>
    <row r="15" spans="1:64" ht="46.5" x14ac:dyDescent="0.35">
      <c r="B15" s="48" t="s">
        <v>150</v>
      </c>
      <c r="C15" s="44" t="s">
        <v>181</v>
      </c>
      <c r="D15" s="44"/>
      <c r="E15" s="49"/>
      <c r="F15" s="49"/>
      <c r="G15" s="49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</row>
    <row r="16" spans="1:64" x14ac:dyDescent="0.35">
      <c r="B16" s="48"/>
      <c r="C16" s="49"/>
      <c r="D16" s="49"/>
      <c r="E16" s="49"/>
      <c r="F16" s="49"/>
      <c r="G16" s="49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</row>
    <row r="17" spans="1:64" ht="62" x14ac:dyDescent="0.35">
      <c r="B17" s="48" t="s">
        <v>182</v>
      </c>
      <c r="C17" s="44" t="s">
        <v>181</v>
      </c>
      <c r="D17" s="44"/>
      <c r="E17" s="49"/>
      <c r="F17" s="48" t="s">
        <v>153</v>
      </c>
      <c r="G17" s="44" t="e">
        <f>G38</f>
        <v>#DIV/0!</v>
      </c>
      <c r="H17" s="44"/>
      <c r="I17" s="42"/>
      <c r="J17" s="48" t="s">
        <v>154</v>
      </c>
      <c r="K17" s="44" t="e">
        <f>G44</f>
        <v>#DIV/0!</v>
      </c>
      <c r="L17" s="4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</row>
    <row r="18" spans="1:64" x14ac:dyDescent="0.35">
      <c r="B18" s="48"/>
      <c r="C18" s="49"/>
      <c r="D18" s="49"/>
      <c r="E18" s="49"/>
      <c r="F18" s="48"/>
      <c r="G18" s="49"/>
      <c r="H18" s="49"/>
      <c r="I18" s="42"/>
      <c r="J18" s="48"/>
      <c r="K18" s="49"/>
      <c r="L18" s="49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</row>
    <row r="19" spans="1:64" ht="77.5" x14ac:dyDescent="0.35">
      <c r="B19" s="48" t="s">
        <v>183</v>
      </c>
      <c r="C19" s="44" t="s">
        <v>181</v>
      </c>
      <c r="D19" s="44"/>
      <c r="E19" s="49"/>
      <c r="F19" s="48" t="s">
        <v>156</v>
      </c>
      <c r="G19" s="44" t="e">
        <f>J38</f>
        <v>#DIV/0!</v>
      </c>
      <c r="H19" s="44"/>
      <c r="I19" s="42"/>
      <c r="J19" s="48" t="s">
        <v>157</v>
      </c>
      <c r="K19" s="44" t="e">
        <f>J44</f>
        <v>#DIV/0!</v>
      </c>
      <c r="L19" s="4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</row>
    <row r="20" spans="1:64" x14ac:dyDescent="0.35">
      <c r="B20" s="48"/>
      <c r="C20" s="49"/>
      <c r="D20" s="49"/>
      <c r="E20" s="49"/>
      <c r="F20" s="48"/>
      <c r="G20" s="49"/>
      <c r="H20" s="49"/>
      <c r="I20" s="42"/>
      <c r="J20" s="48"/>
      <c r="K20" s="49"/>
      <c r="L20" s="49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</row>
    <row r="21" spans="1:64" ht="77.5" x14ac:dyDescent="0.35">
      <c r="B21" s="48" t="s">
        <v>184</v>
      </c>
      <c r="C21" s="44" t="s">
        <v>181</v>
      </c>
      <c r="D21" s="44"/>
      <c r="E21" s="49"/>
      <c r="F21" s="48" t="s">
        <v>159</v>
      </c>
      <c r="G21" s="44" t="e">
        <f>M38</f>
        <v>#DIV/0!</v>
      </c>
      <c r="H21" s="44"/>
      <c r="I21" s="42"/>
      <c r="J21" s="48" t="s">
        <v>160</v>
      </c>
      <c r="K21" s="44" t="e">
        <f>M44</f>
        <v>#DIV/0!</v>
      </c>
      <c r="L21" s="4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</row>
    <row r="22" spans="1:64" x14ac:dyDescent="0.35">
      <c r="B22" s="48"/>
      <c r="C22" s="49"/>
      <c r="D22" s="49"/>
      <c r="E22" s="49"/>
      <c r="F22" s="49"/>
      <c r="G22" s="49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</row>
    <row r="23" spans="1:64" x14ac:dyDescent="0.35">
      <c r="B23" s="4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</row>
    <row r="24" spans="1:64" s="55" customFormat="1" ht="30" customHeight="1" x14ac:dyDescent="0.35">
      <c r="A24" s="41"/>
      <c r="B24" s="473" t="s">
        <v>185</v>
      </c>
      <c r="C24" s="473"/>
      <c r="D24" s="48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</row>
    <row r="25" spans="1:64" s="58" customFormat="1" ht="21" customHeight="1" x14ac:dyDescent="0.35">
      <c r="A25" s="41"/>
      <c r="B25" s="53"/>
      <c r="C25" s="474" t="s">
        <v>92</v>
      </c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56"/>
      <c r="O25" s="465" t="s">
        <v>89</v>
      </c>
      <c r="P25" s="466"/>
      <c r="Q25" s="466"/>
      <c r="R25" s="466"/>
      <c r="S25" s="466"/>
      <c r="T25" s="466"/>
      <c r="U25" s="466"/>
      <c r="V25" s="466"/>
      <c r="W25" s="467"/>
      <c r="X25" s="54"/>
      <c r="Y25" s="54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64" s="58" customFormat="1" ht="21" customHeight="1" x14ac:dyDescent="0.35">
      <c r="A26" s="41"/>
      <c r="B26" s="53"/>
      <c r="C26" s="475" t="s">
        <v>163</v>
      </c>
      <c r="D26" s="476"/>
      <c r="E26" s="477" t="s">
        <v>164</v>
      </c>
      <c r="F26" s="477"/>
      <c r="G26" s="477"/>
      <c r="H26" s="478" t="s">
        <v>165</v>
      </c>
      <c r="I26" s="475"/>
      <c r="J26" s="476"/>
      <c r="K26" s="479" t="s">
        <v>166</v>
      </c>
      <c r="L26" s="480"/>
      <c r="M26" s="481"/>
      <c r="N26" s="56"/>
      <c r="O26" s="465" t="s">
        <v>164</v>
      </c>
      <c r="P26" s="466"/>
      <c r="Q26" s="466"/>
      <c r="R26" s="469" t="s">
        <v>64</v>
      </c>
      <c r="S26" s="469"/>
      <c r="T26" s="469"/>
      <c r="U26" s="465" t="s">
        <v>167</v>
      </c>
      <c r="V26" s="466"/>
      <c r="W26" s="467"/>
      <c r="X26" s="54"/>
      <c r="Y26" s="54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</row>
    <row r="27" spans="1:64" ht="73" customHeight="1" x14ac:dyDescent="0.35">
      <c r="B27" s="59" t="s">
        <v>168</v>
      </c>
      <c r="C27" s="60" t="s">
        <v>169</v>
      </c>
      <c r="D27" s="60" t="s">
        <v>170</v>
      </c>
      <c r="E27" s="60" t="s">
        <v>171</v>
      </c>
      <c r="F27" s="61" t="s">
        <v>172</v>
      </c>
      <c r="G27" s="62" t="s">
        <v>173</v>
      </c>
      <c r="H27" s="60" t="s">
        <v>171</v>
      </c>
      <c r="I27" s="61" t="s">
        <v>172</v>
      </c>
      <c r="J27" s="62" t="s">
        <v>173</v>
      </c>
      <c r="K27" s="60" t="s">
        <v>171</v>
      </c>
      <c r="L27" s="61" t="s">
        <v>172</v>
      </c>
      <c r="M27" s="62" t="s">
        <v>173</v>
      </c>
      <c r="N27" s="60"/>
      <c r="O27" s="60" t="s">
        <v>171</v>
      </c>
      <c r="P27" s="61" t="s">
        <v>172</v>
      </c>
      <c r="Q27" s="62" t="s">
        <v>173</v>
      </c>
      <c r="R27" s="60" t="s">
        <v>171</v>
      </c>
      <c r="S27" s="61" t="s">
        <v>172</v>
      </c>
      <c r="T27" s="62" t="s">
        <v>173</v>
      </c>
      <c r="U27" s="60" t="s">
        <v>171</v>
      </c>
      <c r="V27" s="61" t="s">
        <v>172</v>
      </c>
      <c r="W27" s="62" t="s">
        <v>173</v>
      </c>
      <c r="X27" s="468"/>
      <c r="Y27" s="468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</row>
    <row r="28" spans="1:64" ht="16" customHeight="1" x14ac:dyDescent="0.35">
      <c r="B28" s="59"/>
      <c r="C28" s="60"/>
      <c r="D28" s="60"/>
      <c r="E28" s="60"/>
      <c r="F28" s="61" t="s">
        <v>174</v>
      </c>
      <c r="G28" s="61" t="s">
        <v>174</v>
      </c>
      <c r="H28" s="60"/>
      <c r="I28" s="61" t="s">
        <v>174</v>
      </c>
      <c r="J28" s="61" t="s">
        <v>174</v>
      </c>
      <c r="K28" s="60"/>
      <c r="L28" s="61" t="s">
        <v>174</v>
      </c>
      <c r="M28" s="61" t="s">
        <v>174</v>
      </c>
      <c r="N28" s="60"/>
      <c r="O28" s="60"/>
      <c r="P28" s="61" t="s">
        <v>174</v>
      </c>
      <c r="Q28" s="61" t="s">
        <v>174</v>
      </c>
      <c r="R28" s="60"/>
      <c r="S28" s="61" t="s">
        <v>174</v>
      </c>
      <c r="T28" s="61" t="s">
        <v>174</v>
      </c>
      <c r="U28" s="60"/>
      <c r="V28" s="61" t="s">
        <v>174</v>
      </c>
      <c r="W28" s="61" t="s">
        <v>174</v>
      </c>
      <c r="X28" s="63"/>
      <c r="Y28" s="63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</row>
    <row r="29" spans="1:64" ht="16" customHeight="1" x14ac:dyDescent="0.35">
      <c r="B29" s="59" t="s">
        <v>175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3"/>
      <c r="Y29" s="63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</row>
    <row r="30" spans="1:64" x14ac:dyDescent="0.35">
      <c r="B30" s="64" t="s">
        <v>62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70"/>
      <c r="O30" s="65"/>
      <c r="P30" s="65"/>
      <c r="Q30" s="65"/>
      <c r="R30" s="65"/>
      <c r="S30" s="65"/>
      <c r="T30" s="65"/>
      <c r="U30" s="65"/>
      <c r="V30" s="65"/>
      <c r="W30" s="69"/>
      <c r="X30" s="464"/>
      <c r="Y30" s="464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</row>
    <row r="31" spans="1:64" x14ac:dyDescent="0.35">
      <c r="B31" s="71" t="s">
        <v>102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70"/>
      <c r="O31" s="69"/>
      <c r="P31" s="69"/>
      <c r="Q31" s="69"/>
      <c r="R31" s="69"/>
      <c r="S31" s="69"/>
      <c r="T31" s="69"/>
      <c r="U31" s="69"/>
      <c r="V31" s="69"/>
      <c r="W31" s="69"/>
      <c r="X31" s="464"/>
      <c r="Y31" s="464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</row>
    <row r="32" spans="1:64" ht="16" customHeight="1" x14ac:dyDescent="0.35">
      <c r="B32" s="64" t="s">
        <v>97</v>
      </c>
      <c r="C32" s="65">
        <v>1</v>
      </c>
      <c r="D32" s="65"/>
      <c r="E32" s="65"/>
      <c r="F32" s="65"/>
      <c r="G32" s="65"/>
      <c r="H32" s="65"/>
      <c r="I32" s="65"/>
      <c r="J32" s="65"/>
      <c r="K32" s="65"/>
      <c r="L32" s="65"/>
      <c r="M32" s="69"/>
      <c r="N32" s="70"/>
      <c r="O32" s="65"/>
      <c r="P32" s="65"/>
      <c r="Q32" s="65"/>
      <c r="R32" s="65"/>
      <c r="S32" s="65"/>
      <c r="T32" s="65"/>
      <c r="U32" s="65"/>
      <c r="V32" s="65"/>
      <c r="W32" s="69"/>
      <c r="X32" s="464"/>
      <c r="Y32" s="464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</row>
    <row r="33" spans="1:64" ht="16" customHeight="1" x14ac:dyDescent="0.35">
      <c r="B33" s="64"/>
      <c r="C33" s="69"/>
      <c r="D33" s="69"/>
      <c r="E33" s="69"/>
      <c r="F33" s="69"/>
      <c r="G33" s="73" t="e">
        <f>AVERAGE(G30:G32)</f>
        <v>#DIV/0!</v>
      </c>
      <c r="H33" s="69"/>
      <c r="I33" s="69"/>
      <c r="J33" s="73" t="e">
        <f>AVERAGE(J30:J32)</f>
        <v>#DIV/0!</v>
      </c>
      <c r="K33" s="69"/>
      <c r="L33" s="69"/>
      <c r="M33" s="73" t="e">
        <f>AVERAGE(M30:M32)</f>
        <v>#DIV/0!</v>
      </c>
      <c r="N33" s="70"/>
      <c r="O33" s="69"/>
      <c r="P33" s="69"/>
      <c r="Q33" s="73" t="e">
        <f>AVERAGE(Q30:Q32)</f>
        <v>#DIV/0!</v>
      </c>
      <c r="R33" s="69"/>
      <c r="S33" s="69"/>
      <c r="T33" s="73" t="e">
        <f>AVERAGE(T30:T32)</f>
        <v>#DIV/0!</v>
      </c>
      <c r="U33" s="69"/>
      <c r="V33" s="69"/>
      <c r="W33" s="73" t="e">
        <f>AVERAGE(W30:W32)</f>
        <v>#DIV/0!</v>
      </c>
      <c r="X33" s="63"/>
      <c r="Y33" s="63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</row>
    <row r="34" spans="1:64" ht="16" customHeight="1" x14ac:dyDescent="0.35">
      <c r="B34" s="59" t="s">
        <v>176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3"/>
      <c r="Y34" s="63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</row>
    <row r="35" spans="1:64" ht="16" customHeight="1" x14ac:dyDescent="0.35">
      <c r="B35" s="64" t="s">
        <v>62</v>
      </c>
      <c r="C35" s="65">
        <v>5</v>
      </c>
      <c r="D35" s="65"/>
      <c r="E35" s="65"/>
      <c r="F35" s="65"/>
      <c r="G35" s="65"/>
      <c r="H35" s="65"/>
      <c r="I35" s="65"/>
      <c r="J35" s="65"/>
      <c r="K35" s="65"/>
      <c r="L35" s="65"/>
      <c r="M35" s="69"/>
      <c r="N35" s="70"/>
      <c r="O35" s="65"/>
      <c r="P35" s="65"/>
      <c r="Q35" s="65"/>
      <c r="R35" s="65"/>
      <c r="S35" s="65"/>
      <c r="T35" s="65"/>
      <c r="U35" s="65"/>
      <c r="V35" s="65"/>
      <c r="W35" s="69"/>
      <c r="X35" s="464"/>
      <c r="Y35" s="464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</row>
    <row r="36" spans="1:64" ht="16" customHeight="1" x14ac:dyDescent="0.35">
      <c r="B36" s="71" t="s">
        <v>102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69"/>
      <c r="P36" s="69"/>
      <c r="Q36" s="69"/>
      <c r="R36" s="69"/>
      <c r="S36" s="69"/>
      <c r="T36" s="69"/>
      <c r="U36" s="69"/>
      <c r="V36" s="69"/>
      <c r="W36" s="69"/>
      <c r="X36" s="464"/>
      <c r="Y36" s="464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</row>
    <row r="37" spans="1:64" ht="16" customHeight="1" x14ac:dyDescent="0.35">
      <c r="B37" s="64" t="s">
        <v>97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70"/>
      <c r="O37" s="69"/>
      <c r="P37" s="69"/>
      <c r="Q37" s="69"/>
      <c r="R37" s="69"/>
      <c r="S37" s="69"/>
      <c r="T37" s="69"/>
      <c r="U37" s="69"/>
      <c r="V37" s="69"/>
      <c r="W37" s="69"/>
      <c r="X37" s="464"/>
      <c r="Y37" s="464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</row>
    <row r="38" spans="1:64" ht="16" customHeight="1" x14ac:dyDescent="0.35">
      <c r="B38" s="64"/>
      <c r="C38" s="69"/>
      <c r="D38" s="69"/>
      <c r="E38" s="69"/>
      <c r="F38" s="69"/>
      <c r="G38" s="73" t="e">
        <f>AVERAGE(G35:G37)</f>
        <v>#DIV/0!</v>
      </c>
      <c r="H38" s="69"/>
      <c r="I38" s="69"/>
      <c r="J38" s="73" t="e">
        <f>AVERAGE(J35:J37)</f>
        <v>#DIV/0!</v>
      </c>
      <c r="K38" s="69"/>
      <c r="L38" s="69"/>
      <c r="M38" s="73" t="e">
        <f>AVERAGE(M35:M37)</f>
        <v>#DIV/0!</v>
      </c>
      <c r="N38" s="70"/>
      <c r="O38" s="69"/>
      <c r="P38" s="69"/>
      <c r="Q38" s="73" t="e">
        <f>AVERAGE(Q35:Q37)</f>
        <v>#DIV/0!</v>
      </c>
      <c r="R38" s="69"/>
      <c r="S38" s="69"/>
      <c r="T38" s="73" t="e">
        <f>AVERAGE(T35:T37)</f>
        <v>#DIV/0!</v>
      </c>
      <c r="U38" s="69"/>
      <c r="V38" s="69"/>
      <c r="W38" s="73" t="e">
        <f>AVERAGE(W35:W37)</f>
        <v>#DIV/0!</v>
      </c>
      <c r="X38" s="63"/>
      <c r="Y38" s="63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</row>
    <row r="39" spans="1:64" ht="16" customHeight="1" x14ac:dyDescent="0.35">
      <c r="B39" s="64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70"/>
      <c r="O39" s="69"/>
      <c r="P39" s="69"/>
      <c r="Q39" s="69"/>
      <c r="R39" s="69"/>
      <c r="S39" s="69"/>
      <c r="T39" s="69"/>
      <c r="U39" s="69"/>
      <c r="V39" s="69"/>
      <c r="W39" s="69"/>
      <c r="X39" s="63"/>
      <c r="Y39" s="63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</row>
    <row r="40" spans="1:64" ht="16" customHeight="1" x14ac:dyDescent="0.35">
      <c r="B40" s="59" t="s">
        <v>177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3"/>
      <c r="Y40" s="63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</row>
    <row r="41" spans="1:64" ht="16" customHeight="1" x14ac:dyDescent="0.35">
      <c r="A41" s="74"/>
      <c r="B41" s="64" t="s">
        <v>62</v>
      </c>
      <c r="C41" s="65">
        <v>7</v>
      </c>
      <c r="D41" s="65"/>
      <c r="E41" s="65"/>
      <c r="F41" s="65"/>
      <c r="G41" s="65"/>
      <c r="H41" s="65"/>
      <c r="I41" s="65"/>
      <c r="J41" s="65"/>
      <c r="K41" s="65"/>
      <c r="L41" s="65"/>
      <c r="M41" s="69"/>
      <c r="N41" s="70"/>
      <c r="O41" s="65"/>
      <c r="P41" s="65"/>
      <c r="Q41" s="65"/>
      <c r="R41" s="65"/>
      <c r="S41" s="65"/>
      <c r="T41" s="65"/>
      <c r="U41" s="65"/>
      <c r="V41" s="65"/>
      <c r="W41" s="69"/>
      <c r="X41" s="464"/>
      <c r="Y41" s="464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</row>
    <row r="42" spans="1:64" ht="16" customHeight="1" x14ac:dyDescent="0.35">
      <c r="A42" s="74"/>
      <c r="B42" s="71" t="s">
        <v>102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65"/>
      <c r="P42" s="65"/>
      <c r="Q42" s="69"/>
      <c r="R42" s="69"/>
      <c r="S42" s="69"/>
      <c r="T42" s="69"/>
      <c r="U42" s="69"/>
      <c r="V42" s="69"/>
      <c r="W42" s="69"/>
      <c r="X42" s="464"/>
      <c r="Y42" s="464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</row>
    <row r="43" spans="1:64" ht="16" customHeight="1" x14ac:dyDescent="0.35">
      <c r="A43" s="74"/>
      <c r="B43" s="64" t="s">
        <v>97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0"/>
      <c r="O43" s="69"/>
      <c r="P43" s="69"/>
      <c r="Q43" s="69"/>
      <c r="R43" s="69"/>
      <c r="S43" s="69"/>
      <c r="T43" s="69"/>
      <c r="U43" s="69"/>
      <c r="V43" s="69"/>
      <c r="W43" s="69"/>
      <c r="X43" s="464"/>
      <c r="Y43" s="464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</row>
    <row r="44" spans="1:64" ht="16" customHeight="1" x14ac:dyDescent="0.35">
      <c r="B44" s="64"/>
      <c r="C44" s="69"/>
      <c r="D44" s="69"/>
      <c r="E44" s="69"/>
      <c r="F44" s="69"/>
      <c r="G44" s="73" t="e">
        <f>AVERAGE(G41:G43)</f>
        <v>#DIV/0!</v>
      </c>
      <c r="H44" s="69"/>
      <c r="I44" s="69"/>
      <c r="J44" s="73" t="e">
        <f>AVERAGE(J41:J43)</f>
        <v>#DIV/0!</v>
      </c>
      <c r="K44" s="69"/>
      <c r="L44" s="69"/>
      <c r="M44" s="73" t="e">
        <f>AVERAGE(M41:M43)</f>
        <v>#DIV/0!</v>
      </c>
      <c r="N44" s="70"/>
      <c r="O44" s="69"/>
      <c r="P44" s="69"/>
      <c r="Q44" s="73" t="e">
        <f>AVERAGE(Q41:Q43)</f>
        <v>#DIV/0!</v>
      </c>
      <c r="R44" s="69"/>
      <c r="S44" s="69"/>
      <c r="T44" s="73" t="e">
        <f>AVERAGE(T41:T43)</f>
        <v>#DIV/0!</v>
      </c>
      <c r="U44" s="69"/>
      <c r="V44" s="69"/>
      <c r="W44" s="73" t="e">
        <f>AVERAGE(W41:W43)</f>
        <v>#DIV/0!</v>
      </c>
      <c r="X44" s="79"/>
      <c r="Y44" s="79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</row>
    <row r="45" spans="1:64" x14ac:dyDescent="0.35">
      <c r="B45" s="80" t="s">
        <v>178</v>
      </c>
      <c r="C45" s="81">
        <f>C30+C32+C35+C41</f>
        <v>13</v>
      </c>
      <c r="D45" s="81">
        <f>D30+D32+D35+D41</f>
        <v>0</v>
      </c>
      <c r="E45" s="81">
        <f>E30+E32+E35+E41</f>
        <v>0</v>
      </c>
      <c r="F45" s="81"/>
      <c r="G45" s="81"/>
      <c r="H45" s="81">
        <f>H30+H35+H41</f>
        <v>0</v>
      </c>
      <c r="I45" s="81"/>
      <c r="J45" s="81"/>
      <c r="K45" s="81">
        <f>K30+K35+K41</f>
        <v>0</v>
      </c>
      <c r="L45" s="81"/>
      <c r="M45" s="69"/>
      <c r="N45" s="70"/>
      <c r="O45" s="81">
        <v>0</v>
      </c>
      <c r="P45" s="81"/>
      <c r="Q45" s="81"/>
      <c r="R45" s="81">
        <v>0</v>
      </c>
      <c r="S45" s="81"/>
      <c r="T45" s="81"/>
      <c r="U45" s="81">
        <v>0</v>
      </c>
      <c r="V45" s="81"/>
      <c r="W45" s="69"/>
      <c r="X45" s="464"/>
      <c r="Y45" s="464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</row>
    <row r="46" spans="1:64" x14ac:dyDescent="0.3">
      <c r="B46" s="83"/>
      <c r="C46" s="83"/>
      <c r="D46" s="83"/>
      <c r="E46" s="36"/>
      <c r="F46" s="36"/>
      <c r="G46" s="36"/>
      <c r="H46" s="36"/>
      <c r="I46" s="36"/>
      <c r="J46" s="36"/>
      <c r="K46" s="36"/>
      <c r="L46" s="36"/>
      <c r="M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</row>
    <row r="47" spans="1:64" x14ac:dyDescent="0.3">
      <c r="B47" s="83"/>
      <c r="C47" s="83"/>
      <c r="D47" s="83"/>
      <c r="E47" s="36"/>
      <c r="F47" s="36"/>
      <c r="G47" s="36"/>
      <c r="H47" s="36"/>
      <c r="I47" s="36"/>
      <c r="J47" s="36"/>
      <c r="K47" s="36"/>
      <c r="L47" s="36"/>
      <c r="M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</row>
    <row r="48" spans="1:64" x14ac:dyDescent="0.3">
      <c r="B48" s="83"/>
      <c r="C48" s="83"/>
      <c r="D48" s="83"/>
      <c r="E48" s="36"/>
      <c r="F48" s="36"/>
      <c r="G48" s="36"/>
      <c r="H48" s="36"/>
      <c r="I48" s="36"/>
      <c r="J48" s="36"/>
      <c r="K48" s="36"/>
      <c r="L48" s="36"/>
      <c r="M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</row>
    <row r="49" spans="2:64" x14ac:dyDescent="0.3">
      <c r="B49" s="83"/>
      <c r="C49" s="83"/>
      <c r="D49" s="83"/>
      <c r="E49" s="36"/>
      <c r="F49" s="36"/>
      <c r="G49" s="36"/>
      <c r="H49" s="36"/>
      <c r="I49" s="36"/>
      <c r="J49" s="36"/>
      <c r="K49" s="36"/>
      <c r="L49" s="36"/>
      <c r="M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</row>
    <row r="50" spans="2:64" x14ac:dyDescent="0.3">
      <c r="B50" s="83"/>
      <c r="C50" s="83"/>
      <c r="D50" s="83"/>
      <c r="E50" s="36"/>
      <c r="F50" s="36"/>
      <c r="G50" s="36"/>
      <c r="H50" s="36"/>
      <c r="I50" s="36"/>
      <c r="J50" s="36"/>
      <c r="K50" s="36"/>
      <c r="L50" s="36"/>
      <c r="M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</row>
    <row r="51" spans="2:64" x14ac:dyDescent="0.3">
      <c r="B51" s="83"/>
      <c r="C51" s="83"/>
      <c r="D51" s="83"/>
      <c r="E51" s="36"/>
      <c r="F51" s="36"/>
      <c r="G51" s="36"/>
      <c r="H51" s="36"/>
      <c r="I51" s="36"/>
      <c r="J51" s="36"/>
      <c r="K51" s="36"/>
      <c r="L51" s="36"/>
      <c r="M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</row>
    <row r="52" spans="2:64" x14ac:dyDescent="0.3">
      <c r="B52" s="83"/>
      <c r="C52" s="83"/>
      <c r="D52" s="83"/>
      <c r="E52" s="36"/>
      <c r="F52" s="36"/>
      <c r="G52" s="36"/>
      <c r="H52" s="36"/>
      <c r="I52" s="36"/>
      <c r="J52" s="36"/>
      <c r="K52" s="36"/>
      <c r="L52" s="36"/>
      <c r="M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</row>
    <row r="53" spans="2:64" x14ac:dyDescent="0.3">
      <c r="B53" s="83"/>
      <c r="C53" s="83"/>
      <c r="D53" s="83"/>
      <c r="E53" s="36"/>
      <c r="F53" s="36"/>
      <c r="G53" s="36"/>
      <c r="H53" s="36"/>
      <c r="I53" s="36"/>
      <c r="J53" s="36"/>
      <c r="K53" s="36"/>
      <c r="L53" s="36"/>
      <c r="M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</row>
    <row r="54" spans="2:64" x14ac:dyDescent="0.3">
      <c r="B54" s="83"/>
      <c r="C54" s="83"/>
      <c r="D54" s="83"/>
      <c r="E54" s="36"/>
      <c r="F54" s="36"/>
      <c r="G54" s="36"/>
      <c r="H54" s="36"/>
      <c r="I54" s="36"/>
      <c r="J54" s="36"/>
      <c r="K54" s="36"/>
      <c r="L54" s="36"/>
      <c r="M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</row>
    <row r="55" spans="2:64" x14ac:dyDescent="0.3">
      <c r="B55" s="83"/>
      <c r="C55" s="83"/>
      <c r="D55" s="83"/>
      <c r="E55" s="36"/>
      <c r="F55" s="36"/>
      <c r="G55" s="36"/>
      <c r="H55" s="36"/>
      <c r="I55" s="36"/>
      <c r="J55" s="36"/>
      <c r="K55" s="36"/>
      <c r="L55" s="36"/>
      <c r="M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</row>
    <row r="56" spans="2:64" x14ac:dyDescent="0.3">
      <c r="B56" s="83"/>
      <c r="C56" s="83"/>
      <c r="D56" s="83"/>
      <c r="E56" s="36"/>
      <c r="F56" s="36"/>
      <c r="G56" s="36"/>
      <c r="H56" s="36"/>
      <c r="I56" s="36"/>
      <c r="J56" s="36"/>
      <c r="K56" s="36"/>
      <c r="L56" s="36"/>
      <c r="M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</row>
    <row r="57" spans="2:64" x14ac:dyDescent="0.3">
      <c r="B57" s="83"/>
      <c r="C57" s="83"/>
      <c r="D57" s="83"/>
      <c r="E57" s="36"/>
      <c r="F57" s="36"/>
      <c r="G57" s="36"/>
      <c r="H57" s="36"/>
      <c r="I57" s="36"/>
      <c r="J57" s="36"/>
      <c r="K57" s="36"/>
      <c r="L57" s="36"/>
      <c r="M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</row>
    <row r="58" spans="2:64" x14ac:dyDescent="0.3">
      <c r="B58" s="83"/>
      <c r="C58" s="83"/>
      <c r="D58" s="83"/>
      <c r="E58" s="36"/>
      <c r="F58" s="36"/>
      <c r="G58" s="36"/>
      <c r="H58" s="36"/>
      <c r="I58" s="36"/>
      <c r="J58" s="36"/>
      <c r="K58" s="36"/>
      <c r="L58" s="36"/>
      <c r="M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</row>
    <row r="59" spans="2:64" x14ac:dyDescent="0.3">
      <c r="B59" s="83"/>
      <c r="C59" s="83"/>
      <c r="D59" s="83"/>
      <c r="E59" s="36"/>
      <c r="F59" s="36"/>
      <c r="G59" s="36"/>
      <c r="H59" s="36"/>
      <c r="I59" s="36"/>
      <c r="J59" s="36"/>
      <c r="K59" s="36"/>
      <c r="L59" s="36"/>
      <c r="M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</row>
    <row r="60" spans="2:64" x14ac:dyDescent="0.3">
      <c r="B60" s="83"/>
      <c r="C60" s="83"/>
      <c r="D60" s="83"/>
      <c r="E60" s="36"/>
      <c r="F60" s="36"/>
      <c r="G60" s="36"/>
      <c r="H60" s="36"/>
      <c r="I60" s="36"/>
      <c r="J60" s="36"/>
      <c r="K60" s="36"/>
      <c r="L60" s="36"/>
      <c r="M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</row>
    <row r="61" spans="2:64" x14ac:dyDescent="0.3">
      <c r="B61" s="83"/>
      <c r="C61" s="83"/>
      <c r="D61" s="83"/>
      <c r="E61" s="36"/>
      <c r="F61" s="36"/>
      <c r="G61" s="36"/>
      <c r="H61" s="36"/>
      <c r="I61" s="36"/>
      <c r="J61" s="36"/>
      <c r="K61" s="36"/>
      <c r="L61" s="36"/>
      <c r="M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</row>
    <row r="62" spans="2:64" x14ac:dyDescent="0.3">
      <c r="B62" s="83"/>
      <c r="C62" s="83"/>
      <c r="D62" s="83"/>
      <c r="E62" s="36"/>
      <c r="F62" s="36"/>
      <c r="G62" s="36"/>
      <c r="H62" s="36"/>
      <c r="I62" s="36"/>
      <c r="J62" s="36"/>
      <c r="K62" s="36"/>
      <c r="L62" s="36"/>
      <c r="M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</row>
    <row r="63" spans="2:64" x14ac:dyDescent="0.3">
      <c r="B63" s="83"/>
      <c r="C63" s="83"/>
      <c r="D63" s="83"/>
      <c r="E63" s="36"/>
      <c r="F63" s="36"/>
      <c r="G63" s="36"/>
      <c r="H63" s="36"/>
      <c r="I63" s="36"/>
      <c r="J63" s="36"/>
      <c r="K63" s="36"/>
      <c r="L63" s="36"/>
      <c r="M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</row>
    <row r="64" spans="2:64" x14ac:dyDescent="0.3">
      <c r="B64" s="83"/>
      <c r="C64" s="83"/>
      <c r="D64" s="83"/>
      <c r="E64" s="36"/>
      <c r="F64" s="36"/>
      <c r="G64" s="36"/>
      <c r="H64" s="36"/>
      <c r="I64" s="36"/>
      <c r="J64" s="36"/>
      <c r="K64" s="36"/>
      <c r="L64" s="36"/>
      <c r="M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</row>
    <row r="65" spans="2:64" x14ac:dyDescent="0.3">
      <c r="B65" s="83"/>
      <c r="C65" s="83"/>
      <c r="D65" s="83"/>
      <c r="E65" s="36"/>
      <c r="F65" s="36"/>
      <c r="G65" s="36"/>
      <c r="H65" s="36"/>
      <c r="I65" s="36"/>
      <c r="J65" s="36"/>
      <c r="K65" s="36"/>
      <c r="L65" s="36"/>
      <c r="M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</row>
    <row r="66" spans="2:64" x14ac:dyDescent="0.3">
      <c r="B66" s="83"/>
      <c r="C66" s="83"/>
      <c r="D66" s="83"/>
      <c r="E66" s="36"/>
      <c r="F66" s="36"/>
      <c r="G66" s="36"/>
      <c r="H66" s="36"/>
      <c r="I66" s="36"/>
      <c r="J66" s="36"/>
      <c r="K66" s="36"/>
      <c r="L66" s="36"/>
      <c r="M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</row>
    <row r="67" spans="2:64" x14ac:dyDescent="0.3">
      <c r="B67" s="83"/>
      <c r="C67" s="83"/>
      <c r="D67" s="83"/>
      <c r="E67" s="36"/>
      <c r="F67" s="36"/>
      <c r="G67" s="36"/>
      <c r="H67" s="36"/>
      <c r="I67" s="36"/>
      <c r="J67" s="36"/>
      <c r="K67" s="36"/>
      <c r="L67" s="36"/>
      <c r="M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</row>
    <row r="68" spans="2:64" x14ac:dyDescent="0.3">
      <c r="B68" s="83"/>
      <c r="C68" s="83"/>
      <c r="D68" s="83"/>
      <c r="E68" s="36"/>
      <c r="F68" s="36"/>
      <c r="G68" s="36"/>
      <c r="H68" s="36"/>
      <c r="I68" s="36"/>
      <c r="J68" s="36"/>
      <c r="K68" s="36"/>
      <c r="L68" s="36"/>
      <c r="M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</row>
    <row r="69" spans="2:64" x14ac:dyDescent="0.3">
      <c r="B69" s="83"/>
      <c r="C69" s="83"/>
      <c r="D69" s="83"/>
      <c r="E69" s="36"/>
      <c r="F69" s="36"/>
      <c r="G69" s="36"/>
      <c r="H69" s="36"/>
      <c r="I69" s="36"/>
      <c r="J69" s="36"/>
      <c r="K69" s="36"/>
      <c r="L69" s="36"/>
      <c r="M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</row>
    <row r="70" spans="2:64" x14ac:dyDescent="0.3">
      <c r="B70" s="83"/>
      <c r="C70" s="83"/>
      <c r="D70" s="83"/>
      <c r="E70" s="36"/>
      <c r="F70" s="36"/>
      <c r="G70" s="36"/>
      <c r="H70" s="36"/>
      <c r="I70" s="36"/>
      <c r="J70" s="36"/>
      <c r="K70" s="36"/>
      <c r="L70" s="36"/>
      <c r="M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</row>
    <row r="71" spans="2:64" x14ac:dyDescent="0.3">
      <c r="B71" s="83"/>
      <c r="C71" s="83"/>
      <c r="D71" s="83"/>
      <c r="E71" s="36"/>
      <c r="F71" s="36"/>
      <c r="G71" s="36"/>
      <c r="H71" s="36"/>
      <c r="I71" s="36"/>
      <c r="J71" s="36"/>
      <c r="K71" s="36"/>
      <c r="L71" s="36"/>
      <c r="M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</row>
    <row r="72" spans="2:64" x14ac:dyDescent="0.3">
      <c r="B72" s="83"/>
      <c r="C72" s="83"/>
      <c r="D72" s="83"/>
      <c r="E72" s="36"/>
      <c r="F72" s="36"/>
      <c r="G72" s="36"/>
      <c r="H72" s="36"/>
      <c r="I72" s="36"/>
      <c r="J72" s="36"/>
      <c r="K72" s="36"/>
      <c r="L72" s="36"/>
      <c r="M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</row>
    <row r="73" spans="2:64" x14ac:dyDescent="0.3">
      <c r="B73" s="83"/>
      <c r="C73" s="83"/>
      <c r="D73" s="83"/>
      <c r="E73" s="36"/>
      <c r="F73" s="36"/>
      <c r="G73" s="36"/>
      <c r="H73" s="36"/>
      <c r="I73" s="36"/>
      <c r="J73" s="36"/>
      <c r="K73" s="36"/>
      <c r="L73" s="36"/>
      <c r="M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</row>
    <row r="74" spans="2:64" x14ac:dyDescent="0.3">
      <c r="B74" s="83"/>
      <c r="C74" s="83"/>
      <c r="D74" s="83"/>
      <c r="E74" s="36"/>
      <c r="F74" s="36"/>
      <c r="G74" s="36"/>
      <c r="H74" s="36"/>
      <c r="I74" s="36"/>
      <c r="J74" s="36"/>
      <c r="K74" s="36"/>
      <c r="L74" s="36"/>
      <c r="M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</row>
    <row r="75" spans="2:64" x14ac:dyDescent="0.3">
      <c r="B75" s="83"/>
      <c r="C75" s="83"/>
      <c r="D75" s="83"/>
      <c r="E75" s="36"/>
      <c r="F75" s="36"/>
      <c r="G75" s="36"/>
      <c r="H75" s="36"/>
      <c r="I75" s="36"/>
      <c r="J75" s="36"/>
      <c r="K75" s="36"/>
      <c r="L75" s="36"/>
      <c r="M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</row>
    <row r="76" spans="2:64" x14ac:dyDescent="0.3">
      <c r="B76" s="83"/>
      <c r="C76" s="83"/>
      <c r="D76" s="83"/>
      <c r="E76" s="36"/>
      <c r="F76" s="36"/>
      <c r="G76" s="36"/>
      <c r="H76" s="36"/>
      <c r="I76" s="36"/>
      <c r="J76" s="36"/>
      <c r="K76" s="36"/>
      <c r="L76" s="36"/>
      <c r="M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</row>
    <row r="77" spans="2:64" x14ac:dyDescent="0.3">
      <c r="B77" s="83"/>
      <c r="C77" s="83"/>
      <c r="D77" s="83"/>
      <c r="E77" s="36"/>
      <c r="F77" s="36"/>
      <c r="G77" s="36"/>
      <c r="H77" s="36"/>
      <c r="I77" s="36"/>
      <c r="J77" s="36"/>
      <c r="K77" s="36"/>
      <c r="L77" s="36"/>
      <c r="M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</row>
    <row r="78" spans="2:64" x14ac:dyDescent="0.3">
      <c r="B78" s="83"/>
      <c r="C78" s="83"/>
      <c r="D78" s="83"/>
      <c r="E78" s="36"/>
      <c r="F78" s="36"/>
      <c r="G78" s="36"/>
      <c r="H78" s="36"/>
      <c r="I78" s="36"/>
      <c r="J78" s="36"/>
      <c r="K78" s="36"/>
      <c r="L78" s="36"/>
      <c r="M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</row>
    <row r="79" spans="2:64" x14ac:dyDescent="0.3">
      <c r="B79" s="83"/>
      <c r="C79" s="83"/>
      <c r="D79" s="83"/>
      <c r="E79" s="36"/>
      <c r="F79" s="36"/>
      <c r="G79" s="36"/>
      <c r="H79" s="36"/>
      <c r="I79" s="36"/>
      <c r="J79" s="36"/>
      <c r="K79" s="36"/>
      <c r="L79" s="36"/>
      <c r="M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</row>
    <row r="80" spans="2:64" x14ac:dyDescent="0.3">
      <c r="B80" s="83"/>
      <c r="C80" s="83"/>
      <c r="D80" s="83"/>
      <c r="E80" s="36"/>
      <c r="F80" s="36"/>
      <c r="G80" s="36"/>
      <c r="H80" s="36"/>
      <c r="I80" s="36"/>
      <c r="J80" s="36"/>
      <c r="K80" s="36"/>
      <c r="L80" s="36"/>
      <c r="M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</row>
    <row r="81" spans="2:64" x14ac:dyDescent="0.3">
      <c r="B81" s="83"/>
      <c r="C81" s="83"/>
      <c r="D81" s="83"/>
      <c r="E81" s="36"/>
      <c r="F81" s="36"/>
      <c r="G81" s="36"/>
      <c r="H81" s="36"/>
      <c r="I81" s="36"/>
      <c r="J81" s="36"/>
      <c r="K81" s="36"/>
      <c r="L81" s="36"/>
      <c r="M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</row>
    <row r="82" spans="2:64" x14ac:dyDescent="0.3">
      <c r="B82" s="83"/>
      <c r="C82" s="83"/>
      <c r="D82" s="83"/>
      <c r="E82" s="36"/>
      <c r="F82" s="36"/>
      <c r="G82" s="36"/>
      <c r="H82" s="36"/>
      <c r="I82" s="36"/>
      <c r="J82" s="36"/>
      <c r="K82" s="36"/>
      <c r="L82" s="36"/>
      <c r="M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</row>
    <row r="83" spans="2:64" x14ac:dyDescent="0.3">
      <c r="B83" s="83"/>
      <c r="C83" s="83"/>
      <c r="D83" s="83"/>
      <c r="E83" s="36"/>
      <c r="F83" s="36"/>
      <c r="G83" s="36"/>
      <c r="H83" s="36"/>
      <c r="I83" s="36"/>
      <c r="J83" s="36"/>
      <c r="K83" s="36"/>
      <c r="L83" s="36"/>
      <c r="M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</row>
    <row r="84" spans="2:64" x14ac:dyDescent="0.3">
      <c r="B84" s="83"/>
      <c r="C84" s="83"/>
      <c r="D84" s="83"/>
      <c r="E84" s="36"/>
      <c r="F84" s="36"/>
      <c r="G84" s="36"/>
      <c r="H84" s="36"/>
      <c r="I84" s="36"/>
      <c r="J84" s="36"/>
      <c r="K84" s="36"/>
      <c r="L84" s="36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</row>
    <row r="85" spans="2:64" x14ac:dyDescent="0.3">
      <c r="B85" s="83"/>
      <c r="C85" s="83"/>
      <c r="D85" s="83"/>
      <c r="E85" s="36"/>
      <c r="F85" s="36"/>
      <c r="G85" s="36"/>
      <c r="H85" s="36"/>
      <c r="I85" s="36"/>
      <c r="J85" s="36"/>
      <c r="K85" s="36"/>
      <c r="L85" s="36"/>
      <c r="M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</row>
    <row r="86" spans="2:64" x14ac:dyDescent="0.3">
      <c r="B86" s="83"/>
      <c r="C86" s="83"/>
      <c r="D86" s="83"/>
      <c r="E86" s="36"/>
      <c r="F86" s="36"/>
      <c r="G86" s="36"/>
      <c r="H86" s="36"/>
      <c r="I86" s="36"/>
      <c r="J86" s="36"/>
      <c r="K86" s="36"/>
      <c r="L86" s="36"/>
      <c r="M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</row>
    <row r="87" spans="2:64" x14ac:dyDescent="0.3">
      <c r="B87" s="83"/>
      <c r="C87" s="83"/>
      <c r="D87" s="83"/>
      <c r="E87" s="36"/>
      <c r="F87" s="36"/>
      <c r="G87" s="36"/>
      <c r="H87" s="36"/>
      <c r="I87" s="36"/>
      <c r="J87" s="36"/>
      <c r="K87" s="36"/>
      <c r="L87" s="36"/>
      <c r="M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</row>
    <row r="88" spans="2:64" x14ac:dyDescent="0.3">
      <c r="B88" s="83"/>
      <c r="C88" s="83"/>
      <c r="D88" s="83"/>
      <c r="E88" s="36"/>
      <c r="F88" s="36"/>
      <c r="G88" s="36"/>
      <c r="H88" s="36"/>
      <c r="I88" s="36"/>
      <c r="J88" s="36"/>
      <c r="K88" s="36"/>
      <c r="L88" s="36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</row>
    <row r="89" spans="2:64" x14ac:dyDescent="0.3">
      <c r="B89" s="83"/>
      <c r="C89" s="83"/>
      <c r="D89" s="83"/>
      <c r="E89" s="36"/>
      <c r="F89" s="36"/>
      <c r="G89" s="36"/>
      <c r="H89" s="36"/>
      <c r="I89" s="36"/>
      <c r="J89" s="36"/>
      <c r="K89" s="36"/>
      <c r="L89" s="36"/>
      <c r="M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</row>
    <row r="90" spans="2:64" x14ac:dyDescent="0.3">
      <c r="B90" s="83"/>
      <c r="C90" s="83"/>
      <c r="D90" s="83"/>
      <c r="E90" s="36"/>
      <c r="F90" s="36"/>
      <c r="G90" s="36"/>
      <c r="H90" s="36"/>
      <c r="I90" s="36"/>
      <c r="J90" s="36"/>
      <c r="K90" s="36"/>
      <c r="L90" s="36"/>
      <c r="M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</row>
    <row r="91" spans="2:64" x14ac:dyDescent="0.3">
      <c r="B91" s="83"/>
      <c r="C91" s="83"/>
      <c r="D91" s="83"/>
      <c r="E91" s="36"/>
      <c r="F91" s="36"/>
      <c r="G91" s="36"/>
      <c r="H91" s="36"/>
      <c r="I91" s="36"/>
      <c r="J91" s="36"/>
      <c r="K91" s="36"/>
      <c r="L91" s="36"/>
      <c r="M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</row>
    <row r="92" spans="2:64" x14ac:dyDescent="0.3">
      <c r="B92" s="83"/>
      <c r="C92" s="83"/>
      <c r="D92" s="83"/>
      <c r="E92" s="36"/>
      <c r="F92" s="36"/>
      <c r="G92" s="36"/>
      <c r="H92" s="36"/>
      <c r="I92" s="36"/>
      <c r="J92" s="36"/>
      <c r="K92" s="36"/>
      <c r="L92" s="36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</row>
    <row r="93" spans="2:64" x14ac:dyDescent="0.3">
      <c r="B93" s="83"/>
      <c r="C93" s="83"/>
      <c r="D93" s="83"/>
      <c r="E93" s="36"/>
      <c r="F93" s="36"/>
      <c r="G93" s="36"/>
      <c r="H93" s="36"/>
      <c r="I93" s="36"/>
      <c r="J93" s="36"/>
      <c r="K93" s="36"/>
      <c r="L93" s="36"/>
      <c r="M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</row>
    <row r="94" spans="2:64" x14ac:dyDescent="0.3">
      <c r="B94" s="83"/>
      <c r="C94" s="83"/>
      <c r="D94" s="83"/>
      <c r="E94" s="36"/>
      <c r="F94" s="36"/>
      <c r="G94" s="36"/>
      <c r="H94" s="36"/>
      <c r="I94" s="36"/>
      <c r="J94" s="36"/>
      <c r="K94" s="36"/>
      <c r="L94" s="36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</row>
    <row r="95" spans="2:64" x14ac:dyDescent="0.3">
      <c r="B95" s="83"/>
      <c r="C95" s="83"/>
      <c r="D95" s="83"/>
      <c r="E95" s="36"/>
      <c r="F95" s="36"/>
      <c r="G95" s="36"/>
      <c r="H95" s="36"/>
      <c r="I95" s="36"/>
      <c r="J95" s="36"/>
      <c r="K95" s="36"/>
      <c r="L95" s="36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</row>
    <row r="96" spans="2:64" x14ac:dyDescent="0.3">
      <c r="B96" s="83"/>
      <c r="C96" s="83"/>
      <c r="D96" s="83"/>
      <c r="E96" s="36"/>
      <c r="F96" s="36"/>
      <c r="G96" s="36"/>
      <c r="H96" s="36"/>
      <c r="I96" s="36"/>
      <c r="J96" s="36"/>
      <c r="K96" s="36"/>
      <c r="L96" s="36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</row>
    <row r="97" spans="2:64" x14ac:dyDescent="0.3">
      <c r="B97" s="83"/>
      <c r="C97" s="83"/>
      <c r="D97" s="83"/>
      <c r="E97" s="36"/>
      <c r="F97" s="36"/>
      <c r="G97" s="36"/>
      <c r="H97" s="36"/>
      <c r="I97" s="36"/>
      <c r="J97" s="36"/>
      <c r="K97" s="36"/>
      <c r="L97" s="36"/>
      <c r="M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</row>
    <row r="98" spans="2:64" x14ac:dyDescent="0.3">
      <c r="B98" s="83"/>
      <c r="C98" s="83"/>
      <c r="D98" s="83"/>
      <c r="E98" s="36"/>
      <c r="F98" s="36"/>
      <c r="G98" s="36"/>
      <c r="H98" s="36"/>
      <c r="I98" s="36"/>
      <c r="J98" s="36"/>
      <c r="K98" s="36"/>
      <c r="L98" s="36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</row>
    <row r="99" spans="2:64" x14ac:dyDescent="0.3">
      <c r="B99" s="83"/>
      <c r="C99" s="83"/>
      <c r="D99" s="83"/>
      <c r="E99" s="36"/>
      <c r="F99" s="36"/>
      <c r="G99" s="36"/>
      <c r="H99" s="36"/>
      <c r="I99" s="36"/>
      <c r="J99" s="36"/>
      <c r="K99" s="36"/>
      <c r="L99" s="36"/>
      <c r="M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</row>
    <row r="100" spans="2:64" x14ac:dyDescent="0.3">
      <c r="B100" s="83"/>
      <c r="C100" s="83"/>
      <c r="D100" s="83"/>
      <c r="E100" s="36"/>
      <c r="F100" s="36"/>
      <c r="G100" s="36"/>
      <c r="H100" s="36"/>
      <c r="I100" s="36"/>
      <c r="J100" s="36"/>
      <c r="K100" s="36"/>
      <c r="L100" s="36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</row>
    <row r="101" spans="2:64" x14ac:dyDescent="0.3">
      <c r="B101" s="83"/>
      <c r="C101" s="83"/>
      <c r="D101" s="83"/>
      <c r="E101" s="36"/>
      <c r="F101" s="36"/>
      <c r="G101" s="36"/>
      <c r="H101" s="36"/>
      <c r="I101" s="36"/>
      <c r="J101" s="36"/>
      <c r="K101" s="36"/>
      <c r="L101" s="36"/>
      <c r="M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</row>
    <row r="102" spans="2:64" x14ac:dyDescent="0.3">
      <c r="B102" s="83"/>
      <c r="C102" s="83"/>
      <c r="D102" s="83"/>
      <c r="E102" s="36"/>
      <c r="F102" s="36"/>
      <c r="G102" s="36"/>
      <c r="H102" s="36"/>
      <c r="I102" s="36"/>
      <c r="J102" s="36"/>
      <c r="K102" s="36"/>
      <c r="L102" s="36"/>
      <c r="M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</row>
    <row r="103" spans="2:64" x14ac:dyDescent="0.3">
      <c r="B103" s="83"/>
      <c r="C103" s="83"/>
      <c r="D103" s="83"/>
      <c r="E103" s="36"/>
      <c r="F103" s="36"/>
      <c r="G103" s="36"/>
      <c r="H103" s="36"/>
      <c r="I103" s="36"/>
      <c r="J103" s="36"/>
      <c r="K103" s="36"/>
      <c r="L103" s="36"/>
      <c r="M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</row>
    <row r="104" spans="2:64" x14ac:dyDescent="0.3">
      <c r="B104" s="83"/>
      <c r="C104" s="83"/>
      <c r="D104" s="83"/>
      <c r="E104" s="36"/>
      <c r="F104" s="36"/>
      <c r="G104" s="36"/>
      <c r="H104" s="36"/>
      <c r="I104" s="36"/>
      <c r="J104" s="36"/>
      <c r="K104" s="36"/>
      <c r="L104" s="36"/>
      <c r="M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</row>
    <row r="105" spans="2:64" x14ac:dyDescent="0.3">
      <c r="B105" s="83"/>
      <c r="C105" s="83"/>
      <c r="D105" s="83"/>
      <c r="E105" s="36"/>
      <c r="F105" s="36"/>
      <c r="G105" s="36"/>
      <c r="H105" s="36"/>
      <c r="I105" s="36"/>
      <c r="J105" s="36"/>
      <c r="K105" s="36"/>
      <c r="L105" s="36"/>
      <c r="M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</row>
    <row r="106" spans="2:64" x14ac:dyDescent="0.3">
      <c r="B106" s="83"/>
      <c r="C106" s="83"/>
      <c r="D106" s="83"/>
      <c r="E106" s="36"/>
      <c r="F106" s="36"/>
      <c r="G106" s="36"/>
      <c r="H106" s="36"/>
      <c r="I106" s="36"/>
      <c r="J106" s="36"/>
      <c r="K106" s="36"/>
      <c r="L106" s="36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</row>
    <row r="107" spans="2:64" x14ac:dyDescent="0.3">
      <c r="B107" s="83"/>
      <c r="C107" s="83"/>
      <c r="D107" s="83"/>
      <c r="E107" s="36"/>
      <c r="F107" s="36"/>
      <c r="G107" s="36"/>
      <c r="H107" s="36"/>
      <c r="I107" s="36"/>
      <c r="J107" s="36"/>
      <c r="K107" s="36"/>
      <c r="L107" s="36"/>
      <c r="M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</row>
    <row r="108" spans="2:64" x14ac:dyDescent="0.3">
      <c r="B108" s="83"/>
      <c r="C108" s="83"/>
      <c r="D108" s="83"/>
      <c r="E108" s="36"/>
      <c r="F108" s="36"/>
      <c r="G108" s="36"/>
      <c r="H108" s="36"/>
      <c r="I108" s="36"/>
      <c r="J108" s="36"/>
      <c r="K108" s="36"/>
      <c r="L108" s="36"/>
      <c r="M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</row>
    <row r="109" spans="2:64" x14ac:dyDescent="0.3">
      <c r="B109" s="83"/>
      <c r="C109" s="83"/>
      <c r="D109" s="83"/>
      <c r="E109" s="36"/>
      <c r="F109" s="36"/>
      <c r="G109" s="36"/>
      <c r="H109" s="36"/>
      <c r="I109" s="36"/>
      <c r="J109" s="36"/>
      <c r="K109" s="36"/>
      <c r="L109" s="36"/>
      <c r="M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</row>
    <row r="110" spans="2:64" x14ac:dyDescent="0.3">
      <c r="B110" s="83"/>
      <c r="C110" s="83"/>
      <c r="D110" s="83"/>
      <c r="E110" s="36"/>
      <c r="F110" s="36"/>
      <c r="G110" s="36"/>
      <c r="H110" s="36"/>
      <c r="I110" s="36"/>
      <c r="J110" s="36"/>
      <c r="K110" s="36"/>
      <c r="L110" s="36"/>
      <c r="M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</row>
    <row r="111" spans="2:64" x14ac:dyDescent="0.3">
      <c r="B111" s="83"/>
      <c r="C111" s="83"/>
      <c r="D111" s="83"/>
      <c r="E111" s="36"/>
      <c r="F111" s="36"/>
      <c r="G111" s="36"/>
      <c r="H111" s="36"/>
      <c r="I111" s="36"/>
      <c r="J111" s="36"/>
      <c r="K111" s="36"/>
      <c r="L111" s="36"/>
      <c r="M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</row>
    <row r="112" spans="2:64" x14ac:dyDescent="0.3">
      <c r="B112" s="83"/>
      <c r="C112" s="83"/>
      <c r="D112" s="83"/>
      <c r="E112" s="36"/>
      <c r="F112" s="36"/>
      <c r="G112" s="36"/>
      <c r="H112" s="36"/>
      <c r="I112" s="36"/>
      <c r="J112" s="36"/>
      <c r="K112" s="36"/>
      <c r="L112" s="36"/>
      <c r="M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</row>
    <row r="113" spans="2:64" x14ac:dyDescent="0.3">
      <c r="B113" s="83"/>
      <c r="C113" s="83"/>
      <c r="D113" s="83"/>
      <c r="E113" s="36"/>
      <c r="F113" s="36"/>
      <c r="G113" s="36"/>
      <c r="H113" s="36"/>
      <c r="I113" s="36"/>
      <c r="J113" s="36"/>
      <c r="K113" s="36"/>
      <c r="L113" s="36"/>
      <c r="M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</row>
    <row r="114" spans="2:64" x14ac:dyDescent="0.3">
      <c r="B114" s="83"/>
      <c r="C114" s="83"/>
      <c r="D114" s="83"/>
      <c r="E114" s="36"/>
      <c r="F114" s="36"/>
      <c r="G114" s="36"/>
      <c r="H114" s="36"/>
      <c r="I114" s="36"/>
      <c r="J114" s="36"/>
      <c r="K114" s="36"/>
      <c r="L114" s="36"/>
      <c r="M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</row>
    <row r="115" spans="2:64" x14ac:dyDescent="0.3">
      <c r="B115" s="83"/>
      <c r="C115" s="83"/>
      <c r="D115" s="83"/>
      <c r="E115" s="36"/>
      <c r="F115" s="36"/>
      <c r="G115" s="36"/>
      <c r="H115" s="36"/>
      <c r="I115" s="36"/>
      <c r="J115" s="36"/>
      <c r="K115" s="36"/>
      <c r="L115" s="36"/>
      <c r="M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</row>
    <row r="116" spans="2:64" x14ac:dyDescent="0.3">
      <c r="B116" s="83"/>
      <c r="C116" s="83"/>
      <c r="D116" s="83"/>
      <c r="E116" s="36"/>
      <c r="F116" s="36"/>
      <c r="G116" s="36"/>
      <c r="H116" s="36"/>
      <c r="I116" s="36"/>
      <c r="J116" s="36"/>
      <c r="K116" s="36"/>
      <c r="L116" s="36"/>
      <c r="M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</row>
    <row r="117" spans="2:64" x14ac:dyDescent="0.3">
      <c r="B117" s="83"/>
      <c r="C117" s="83"/>
      <c r="D117" s="83"/>
      <c r="E117" s="36"/>
      <c r="F117" s="36"/>
      <c r="G117" s="36"/>
      <c r="H117" s="36"/>
      <c r="I117" s="36"/>
      <c r="J117" s="36"/>
      <c r="K117" s="36"/>
      <c r="L117" s="36"/>
      <c r="M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</row>
    <row r="118" spans="2:64" x14ac:dyDescent="0.3">
      <c r="E118" s="36"/>
      <c r="F118" s="36"/>
      <c r="G118" s="36"/>
      <c r="H118" s="36"/>
      <c r="I118" s="36"/>
      <c r="J118" s="36"/>
      <c r="K118" s="36"/>
      <c r="L118" s="36"/>
      <c r="M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</row>
    <row r="119" spans="2:64" x14ac:dyDescent="0.3">
      <c r="E119" s="36"/>
      <c r="F119" s="36"/>
      <c r="G119" s="36"/>
      <c r="H119" s="36"/>
      <c r="I119" s="36"/>
      <c r="J119" s="36"/>
      <c r="K119" s="36"/>
      <c r="L119" s="36"/>
      <c r="M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</row>
    <row r="120" spans="2:64" x14ac:dyDescent="0.3">
      <c r="E120" s="36"/>
      <c r="F120" s="36"/>
      <c r="G120" s="36"/>
      <c r="H120" s="36"/>
      <c r="I120" s="36"/>
      <c r="J120" s="36"/>
      <c r="K120" s="36"/>
      <c r="L120" s="36"/>
      <c r="M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</row>
    <row r="121" spans="2:64" x14ac:dyDescent="0.3">
      <c r="E121" s="36"/>
      <c r="F121" s="36"/>
      <c r="G121" s="36"/>
      <c r="H121" s="36"/>
      <c r="I121" s="36"/>
      <c r="J121" s="36"/>
      <c r="K121" s="36"/>
      <c r="L121" s="36"/>
      <c r="M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</row>
    <row r="122" spans="2:64" x14ac:dyDescent="0.3">
      <c r="E122" s="36"/>
      <c r="F122" s="36"/>
      <c r="G122" s="36"/>
      <c r="H122" s="36"/>
      <c r="I122" s="36"/>
      <c r="J122" s="36"/>
      <c r="K122" s="36"/>
      <c r="L122" s="36"/>
      <c r="M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</row>
    <row r="123" spans="2:64" x14ac:dyDescent="0.3">
      <c r="E123" s="36"/>
      <c r="F123" s="36"/>
      <c r="G123" s="36"/>
      <c r="H123" s="36"/>
      <c r="I123" s="36"/>
      <c r="J123" s="36"/>
      <c r="K123" s="36"/>
      <c r="L123" s="36"/>
      <c r="M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</row>
    <row r="124" spans="2:64" x14ac:dyDescent="0.3">
      <c r="E124" s="36"/>
      <c r="F124" s="36"/>
      <c r="G124" s="36"/>
      <c r="H124" s="36"/>
      <c r="I124" s="36"/>
      <c r="J124" s="36"/>
      <c r="K124" s="36"/>
      <c r="L124" s="36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</row>
    <row r="125" spans="2:64" x14ac:dyDescent="0.3">
      <c r="E125" s="36"/>
      <c r="F125" s="36"/>
      <c r="G125" s="36"/>
      <c r="H125" s="36"/>
      <c r="I125" s="36"/>
      <c r="J125" s="36"/>
      <c r="K125" s="36"/>
      <c r="L125" s="36"/>
      <c r="M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</row>
    <row r="126" spans="2:64" x14ac:dyDescent="0.3">
      <c r="E126" s="36"/>
      <c r="F126" s="36"/>
      <c r="G126" s="36"/>
      <c r="H126" s="36"/>
      <c r="I126" s="36"/>
      <c r="J126" s="36"/>
      <c r="K126" s="36"/>
      <c r="L126" s="36"/>
      <c r="M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</row>
    <row r="127" spans="2:64" x14ac:dyDescent="0.3">
      <c r="E127" s="36"/>
      <c r="F127" s="36"/>
      <c r="G127" s="36"/>
      <c r="H127" s="36"/>
      <c r="I127" s="36"/>
      <c r="J127" s="36"/>
      <c r="K127" s="36"/>
      <c r="L127" s="36"/>
      <c r="M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</row>
    <row r="128" spans="2:64" x14ac:dyDescent="0.3">
      <c r="E128" s="36"/>
      <c r="F128" s="36"/>
      <c r="G128" s="36"/>
      <c r="H128" s="36"/>
      <c r="I128" s="36"/>
      <c r="J128" s="36"/>
      <c r="K128" s="36"/>
      <c r="L128" s="36"/>
      <c r="M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</row>
    <row r="129" spans="5:64" x14ac:dyDescent="0.3">
      <c r="E129" s="36"/>
      <c r="F129" s="36"/>
      <c r="G129" s="36"/>
      <c r="H129" s="36"/>
      <c r="I129" s="36"/>
      <c r="J129" s="36"/>
      <c r="K129" s="36"/>
      <c r="L129" s="36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</row>
    <row r="130" spans="5:64" x14ac:dyDescent="0.3">
      <c r="E130" s="36"/>
      <c r="F130" s="36"/>
      <c r="G130" s="36"/>
      <c r="H130" s="36"/>
      <c r="I130" s="36"/>
      <c r="J130" s="36"/>
      <c r="K130" s="36"/>
      <c r="L130" s="36"/>
      <c r="M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</row>
    <row r="131" spans="5:64" x14ac:dyDescent="0.3">
      <c r="E131" s="36"/>
      <c r="F131" s="36"/>
      <c r="G131" s="36"/>
      <c r="H131" s="36"/>
      <c r="I131" s="36"/>
      <c r="J131" s="36"/>
      <c r="K131" s="36"/>
      <c r="L131" s="36"/>
      <c r="M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</row>
    <row r="132" spans="5:64" x14ac:dyDescent="0.3">
      <c r="E132" s="36"/>
      <c r="F132" s="36"/>
      <c r="G132" s="36"/>
      <c r="H132" s="36"/>
      <c r="I132" s="36"/>
      <c r="J132" s="36"/>
      <c r="K132" s="36"/>
      <c r="L132" s="36"/>
      <c r="M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</row>
    <row r="133" spans="5:64" x14ac:dyDescent="0.3">
      <c r="E133" s="36"/>
      <c r="F133" s="36"/>
      <c r="G133" s="36"/>
      <c r="H133" s="36"/>
      <c r="I133" s="36"/>
      <c r="J133" s="36"/>
      <c r="K133" s="36"/>
      <c r="L133" s="36"/>
      <c r="M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</row>
    <row r="134" spans="5:64" x14ac:dyDescent="0.3">
      <c r="E134" s="36"/>
      <c r="F134" s="36"/>
      <c r="G134" s="36"/>
      <c r="H134" s="36"/>
      <c r="I134" s="36"/>
      <c r="J134" s="36"/>
      <c r="K134" s="36"/>
      <c r="L134" s="36"/>
      <c r="M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</row>
    <row r="135" spans="5:64" x14ac:dyDescent="0.3">
      <c r="E135" s="36"/>
      <c r="F135" s="36"/>
      <c r="G135" s="36"/>
      <c r="H135" s="36"/>
      <c r="I135" s="36"/>
      <c r="J135" s="36"/>
      <c r="K135" s="36"/>
      <c r="L135" s="36"/>
      <c r="M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</row>
    <row r="136" spans="5:64" x14ac:dyDescent="0.3">
      <c r="E136" s="36"/>
      <c r="F136" s="36"/>
      <c r="G136" s="36"/>
      <c r="H136" s="36"/>
      <c r="I136" s="36"/>
      <c r="J136" s="36"/>
      <c r="K136" s="36"/>
      <c r="L136" s="36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</row>
    <row r="137" spans="5:64" x14ac:dyDescent="0.3">
      <c r="E137" s="36"/>
      <c r="F137" s="36"/>
      <c r="G137" s="36"/>
      <c r="H137" s="36"/>
      <c r="I137" s="36"/>
      <c r="J137" s="36"/>
      <c r="K137" s="36"/>
      <c r="L137" s="36"/>
      <c r="M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</row>
    <row r="138" spans="5:64" x14ac:dyDescent="0.3">
      <c r="E138" s="36"/>
      <c r="F138" s="36"/>
      <c r="G138" s="36"/>
      <c r="H138" s="36"/>
      <c r="I138" s="36"/>
      <c r="J138" s="36"/>
      <c r="K138" s="36"/>
      <c r="L138" s="36"/>
      <c r="M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</row>
    <row r="139" spans="5:64" x14ac:dyDescent="0.3">
      <c r="E139" s="36"/>
      <c r="F139" s="36"/>
      <c r="G139" s="36"/>
      <c r="H139" s="36"/>
      <c r="I139" s="36"/>
      <c r="J139" s="36"/>
      <c r="K139" s="36"/>
      <c r="L139" s="36"/>
      <c r="M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</row>
    <row r="140" spans="5:64" x14ac:dyDescent="0.3">
      <c r="E140" s="36"/>
      <c r="F140" s="36"/>
      <c r="G140" s="36"/>
      <c r="H140" s="36"/>
      <c r="I140" s="36"/>
      <c r="J140" s="36"/>
      <c r="K140" s="36"/>
      <c r="L140" s="36"/>
      <c r="M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</row>
    <row r="141" spans="5:64" x14ac:dyDescent="0.3">
      <c r="E141" s="36"/>
      <c r="F141" s="36"/>
      <c r="G141" s="36"/>
      <c r="H141" s="36"/>
      <c r="I141" s="36"/>
      <c r="J141" s="36"/>
      <c r="K141" s="36"/>
      <c r="L141" s="36"/>
      <c r="M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</row>
    <row r="142" spans="5:64" x14ac:dyDescent="0.3">
      <c r="E142" s="36"/>
      <c r="F142" s="36"/>
      <c r="G142" s="36"/>
      <c r="H142" s="36"/>
      <c r="I142" s="36"/>
      <c r="J142" s="36"/>
      <c r="K142" s="36"/>
      <c r="L142" s="36"/>
      <c r="M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</row>
    <row r="143" spans="5:64" x14ac:dyDescent="0.3">
      <c r="E143" s="36"/>
      <c r="F143" s="36"/>
      <c r="G143" s="36"/>
      <c r="H143" s="36"/>
      <c r="I143" s="36"/>
      <c r="J143" s="36"/>
      <c r="K143" s="36"/>
      <c r="L143" s="36"/>
      <c r="M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</row>
    <row r="144" spans="5:64" x14ac:dyDescent="0.3">
      <c r="E144" s="36"/>
      <c r="F144" s="36"/>
      <c r="G144" s="36"/>
      <c r="H144" s="36"/>
      <c r="I144" s="36"/>
      <c r="J144" s="36"/>
      <c r="K144" s="36"/>
      <c r="L144" s="36"/>
      <c r="M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</row>
    <row r="145" spans="5:64" x14ac:dyDescent="0.3">
      <c r="E145" s="36"/>
      <c r="F145" s="36"/>
      <c r="G145" s="36"/>
      <c r="H145" s="36"/>
      <c r="I145" s="36"/>
      <c r="J145" s="36"/>
      <c r="K145" s="36"/>
      <c r="L145" s="36"/>
      <c r="M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</row>
    <row r="146" spans="5:64" x14ac:dyDescent="0.3">
      <c r="E146" s="36"/>
      <c r="F146" s="36"/>
      <c r="G146" s="36"/>
      <c r="H146" s="36"/>
      <c r="I146" s="36"/>
      <c r="J146" s="36"/>
      <c r="K146" s="36"/>
      <c r="L146" s="36"/>
      <c r="M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</row>
    <row r="147" spans="5:64" x14ac:dyDescent="0.3">
      <c r="E147" s="36"/>
      <c r="F147" s="36"/>
      <c r="G147" s="36"/>
      <c r="H147" s="36"/>
      <c r="I147" s="36"/>
      <c r="J147" s="36"/>
      <c r="K147" s="36"/>
      <c r="L147" s="36"/>
      <c r="M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</row>
    <row r="148" spans="5:64" x14ac:dyDescent="0.3">
      <c r="E148" s="36"/>
      <c r="F148" s="36"/>
      <c r="G148" s="36"/>
      <c r="H148" s="36"/>
      <c r="I148" s="36"/>
      <c r="J148" s="36"/>
      <c r="K148" s="36"/>
      <c r="L148" s="36"/>
      <c r="M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</row>
    <row r="149" spans="5:64" x14ac:dyDescent="0.3">
      <c r="E149" s="36"/>
      <c r="F149" s="36"/>
      <c r="G149" s="36"/>
      <c r="H149" s="36"/>
      <c r="I149" s="36"/>
      <c r="J149" s="36"/>
      <c r="K149" s="36"/>
      <c r="L149" s="36"/>
      <c r="M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</row>
    <row r="150" spans="5:64" x14ac:dyDescent="0.3">
      <c r="E150" s="36"/>
      <c r="F150" s="36"/>
      <c r="G150" s="36"/>
      <c r="H150" s="36"/>
      <c r="I150" s="36"/>
      <c r="J150" s="36"/>
      <c r="K150" s="36"/>
      <c r="L150" s="36"/>
      <c r="M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</row>
    <row r="151" spans="5:64" x14ac:dyDescent="0.3">
      <c r="E151" s="36"/>
      <c r="F151" s="36"/>
      <c r="G151" s="36"/>
      <c r="H151" s="36"/>
      <c r="I151" s="36"/>
      <c r="J151" s="36"/>
      <c r="K151" s="36"/>
      <c r="L151" s="36"/>
      <c r="M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</row>
    <row r="152" spans="5:64" x14ac:dyDescent="0.3">
      <c r="E152" s="36"/>
      <c r="F152" s="36"/>
      <c r="G152" s="36"/>
      <c r="H152" s="36"/>
      <c r="I152" s="36"/>
      <c r="J152" s="36"/>
      <c r="K152" s="36"/>
      <c r="L152" s="36"/>
      <c r="M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</row>
    <row r="153" spans="5:64" x14ac:dyDescent="0.3">
      <c r="E153" s="36"/>
      <c r="F153" s="36"/>
      <c r="G153" s="36"/>
      <c r="H153" s="36"/>
      <c r="I153" s="36"/>
      <c r="J153" s="36"/>
      <c r="K153" s="36"/>
      <c r="L153" s="36"/>
      <c r="M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</row>
    <row r="154" spans="5:64" x14ac:dyDescent="0.3">
      <c r="E154" s="36"/>
      <c r="F154" s="36"/>
      <c r="G154" s="36"/>
      <c r="H154" s="36"/>
      <c r="I154" s="36"/>
      <c r="J154" s="36"/>
      <c r="K154" s="36"/>
      <c r="L154" s="36"/>
      <c r="M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</row>
    <row r="155" spans="5:64" x14ac:dyDescent="0.3">
      <c r="E155" s="36"/>
      <c r="F155" s="36"/>
      <c r="G155" s="36"/>
      <c r="H155" s="36"/>
      <c r="I155" s="36"/>
      <c r="J155" s="36"/>
      <c r="K155" s="36"/>
      <c r="L155" s="36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</row>
    <row r="156" spans="5:64" x14ac:dyDescent="0.3">
      <c r="E156" s="36"/>
      <c r="F156" s="36"/>
      <c r="G156" s="36"/>
      <c r="H156" s="36"/>
      <c r="I156" s="36"/>
      <c r="J156" s="36"/>
      <c r="K156" s="36"/>
      <c r="L156" s="36"/>
      <c r="M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</row>
    <row r="157" spans="5:64" x14ac:dyDescent="0.3">
      <c r="E157" s="36"/>
      <c r="F157" s="36"/>
      <c r="G157" s="36"/>
      <c r="H157" s="36"/>
      <c r="I157" s="36"/>
      <c r="J157" s="36"/>
      <c r="K157" s="36"/>
      <c r="L157" s="36"/>
      <c r="M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</row>
    <row r="158" spans="5:64" x14ac:dyDescent="0.3">
      <c r="E158" s="36"/>
      <c r="F158" s="36"/>
      <c r="G158" s="36"/>
      <c r="H158" s="36"/>
      <c r="I158" s="36"/>
      <c r="J158" s="36"/>
      <c r="K158" s="36"/>
      <c r="L158" s="36"/>
      <c r="M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</row>
    <row r="159" spans="5:64" x14ac:dyDescent="0.3">
      <c r="E159" s="36"/>
      <c r="F159" s="36"/>
      <c r="G159" s="36"/>
      <c r="H159" s="36"/>
      <c r="I159" s="36"/>
      <c r="J159" s="36"/>
      <c r="K159" s="36"/>
      <c r="L159" s="36"/>
      <c r="M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</row>
    <row r="160" spans="5:64" x14ac:dyDescent="0.3">
      <c r="E160" s="36"/>
      <c r="F160" s="36"/>
      <c r="G160" s="36"/>
      <c r="H160" s="36"/>
      <c r="I160" s="36"/>
      <c r="J160" s="36"/>
      <c r="K160" s="36"/>
      <c r="L160" s="36"/>
      <c r="M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</row>
    <row r="161" spans="5:64" x14ac:dyDescent="0.3">
      <c r="E161" s="36"/>
      <c r="F161" s="36"/>
      <c r="G161" s="36"/>
      <c r="H161" s="36"/>
      <c r="I161" s="36"/>
      <c r="J161" s="36"/>
      <c r="K161" s="36"/>
      <c r="L161" s="36"/>
      <c r="M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</row>
    <row r="162" spans="5:64" x14ac:dyDescent="0.3">
      <c r="E162" s="36"/>
      <c r="F162" s="36"/>
      <c r="G162" s="36"/>
      <c r="H162" s="36"/>
      <c r="I162" s="36"/>
      <c r="J162" s="36"/>
      <c r="K162" s="36"/>
      <c r="L162" s="36"/>
      <c r="M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</row>
    <row r="163" spans="5:64" x14ac:dyDescent="0.3">
      <c r="E163" s="36"/>
      <c r="F163" s="36"/>
      <c r="G163" s="36"/>
      <c r="H163" s="36"/>
      <c r="I163" s="36"/>
      <c r="J163" s="36"/>
      <c r="K163" s="36"/>
      <c r="L163" s="36"/>
      <c r="M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</row>
    <row r="164" spans="5:64" x14ac:dyDescent="0.3">
      <c r="E164" s="36"/>
      <c r="F164" s="36"/>
      <c r="G164" s="36"/>
      <c r="H164" s="36"/>
      <c r="I164" s="36"/>
      <c r="J164" s="36"/>
      <c r="K164" s="36"/>
      <c r="L164" s="36"/>
      <c r="M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</row>
    <row r="165" spans="5:64" x14ac:dyDescent="0.3">
      <c r="E165" s="36"/>
      <c r="F165" s="36"/>
      <c r="G165" s="36"/>
      <c r="H165" s="36"/>
      <c r="I165" s="36"/>
      <c r="J165" s="36"/>
      <c r="K165" s="36"/>
      <c r="L165" s="36"/>
      <c r="M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</row>
    <row r="166" spans="5:64" x14ac:dyDescent="0.3">
      <c r="E166" s="36"/>
      <c r="F166" s="36"/>
      <c r="G166" s="36"/>
      <c r="H166" s="36"/>
      <c r="I166" s="36"/>
      <c r="J166" s="36"/>
      <c r="K166" s="36"/>
      <c r="L166" s="36"/>
      <c r="M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</row>
    <row r="167" spans="5:64" x14ac:dyDescent="0.3">
      <c r="E167" s="36"/>
      <c r="F167" s="36"/>
      <c r="G167" s="36"/>
      <c r="H167" s="36"/>
      <c r="I167" s="36"/>
      <c r="J167" s="36"/>
      <c r="K167" s="36"/>
      <c r="L167" s="36"/>
      <c r="M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</row>
    <row r="168" spans="5:64" x14ac:dyDescent="0.3">
      <c r="E168" s="36"/>
      <c r="F168" s="36"/>
      <c r="G168" s="36"/>
      <c r="H168" s="36"/>
      <c r="I168" s="36"/>
      <c r="J168" s="36"/>
      <c r="K168" s="36"/>
      <c r="L168" s="36"/>
      <c r="M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</row>
    <row r="169" spans="5:64" x14ac:dyDescent="0.3">
      <c r="E169" s="36"/>
      <c r="F169" s="36"/>
      <c r="G169" s="36"/>
      <c r="H169" s="36"/>
      <c r="I169" s="36"/>
      <c r="J169" s="36"/>
      <c r="K169" s="36"/>
      <c r="L169" s="36"/>
      <c r="M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</row>
    <row r="170" spans="5:64" x14ac:dyDescent="0.3">
      <c r="E170" s="36"/>
      <c r="F170" s="36"/>
      <c r="G170" s="36"/>
      <c r="H170" s="36"/>
      <c r="I170" s="36"/>
      <c r="J170" s="36"/>
      <c r="K170" s="36"/>
      <c r="L170" s="36"/>
      <c r="M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</row>
    <row r="171" spans="5:64" x14ac:dyDescent="0.3">
      <c r="E171" s="36"/>
      <c r="F171" s="36"/>
      <c r="G171" s="36"/>
      <c r="H171" s="36"/>
      <c r="I171" s="36"/>
      <c r="J171" s="36"/>
      <c r="K171" s="36"/>
      <c r="L171" s="36"/>
      <c r="M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</row>
    <row r="172" spans="5:64" x14ac:dyDescent="0.3">
      <c r="E172" s="36"/>
      <c r="F172" s="36"/>
      <c r="G172" s="36"/>
      <c r="H172" s="36"/>
      <c r="I172" s="36"/>
      <c r="J172" s="36"/>
      <c r="K172" s="36"/>
      <c r="L172" s="36"/>
      <c r="M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</row>
    <row r="173" spans="5:64" x14ac:dyDescent="0.3">
      <c r="E173" s="36"/>
      <c r="F173" s="36"/>
      <c r="G173" s="36"/>
      <c r="H173" s="36"/>
      <c r="I173" s="36"/>
      <c r="J173" s="36"/>
      <c r="K173" s="36"/>
      <c r="L173" s="36"/>
      <c r="M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</row>
    <row r="174" spans="5:64" x14ac:dyDescent="0.3">
      <c r="E174" s="36"/>
      <c r="F174" s="36"/>
      <c r="G174" s="36"/>
      <c r="H174" s="36"/>
      <c r="I174" s="36"/>
      <c r="J174" s="36"/>
      <c r="K174" s="36"/>
      <c r="L174" s="36"/>
      <c r="M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</row>
    <row r="175" spans="5:64" x14ac:dyDescent="0.3">
      <c r="E175" s="36"/>
      <c r="F175" s="36"/>
      <c r="G175" s="36"/>
      <c r="H175" s="36"/>
      <c r="I175" s="36"/>
      <c r="J175" s="36"/>
      <c r="K175" s="36"/>
      <c r="L175" s="36"/>
      <c r="M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</row>
    <row r="176" spans="5:64" x14ac:dyDescent="0.3">
      <c r="E176" s="36"/>
      <c r="F176" s="36"/>
      <c r="G176" s="36"/>
      <c r="H176" s="36"/>
      <c r="I176" s="36"/>
      <c r="J176" s="36"/>
      <c r="K176" s="36"/>
      <c r="L176" s="36"/>
      <c r="M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</row>
    <row r="177" spans="5:64" x14ac:dyDescent="0.3">
      <c r="E177" s="36"/>
      <c r="F177" s="36"/>
      <c r="G177" s="36"/>
      <c r="H177" s="36"/>
      <c r="I177" s="36"/>
      <c r="J177" s="36"/>
      <c r="K177" s="36"/>
      <c r="L177" s="36"/>
      <c r="M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</row>
    <row r="178" spans="5:64" x14ac:dyDescent="0.3">
      <c r="E178" s="36"/>
      <c r="F178" s="36"/>
      <c r="G178" s="36"/>
      <c r="H178" s="36"/>
      <c r="I178" s="36"/>
      <c r="J178" s="36"/>
      <c r="K178" s="36"/>
      <c r="L178" s="36"/>
      <c r="M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</row>
    <row r="179" spans="5:64" x14ac:dyDescent="0.3">
      <c r="E179" s="36"/>
      <c r="F179" s="36"/>
      <c r="G179" s="36"/>
      <c r="H179" s="36"/>
      <c r="I179" s="36"/>
      <c r="J179" s="36"/>
      <c r="K179" s="36"/>
      <c r="L179" s="36"/>
      <c r="M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</row>
    <row r="180" spans="5:64" x14ac:dyDescent="0.3">
      <c r="E180" s="36"/>
      <c r="F180" s="36"/>
      <c r="G180" s="36"/>
      <c r="H180" s="36"/>
      <c r="I180" s="36"/>
      <c r="J180" s="36"/>
      <c r="K180" s="36"/>
      <c r="L180" s="36"/>
      <c r="M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</row>
    <row r="181" spans="5:64" x14ac:dyDescent="0.3">
      <c r="E181" s="36"/>
      <c r="F181" s="36"/>
      <c r="G181" s="36"/>
      <c r="H181" s="36"/>
      <c r="I181" s="36"/>
      <c r="J181" s="36"/>
      <c r="K181" s="36"/>
      <c r="L181" s="36"/>
      <c r="M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</row>
    <row r="182" spans="5:64" x14ac:dyDescent="0.3">
      <c r="E182" s="36"/>
      <c r="F182" s="36"/>
      <c r="G182" s="36"/>
      <c r="H182" s="36"/>
      <c r="I182" s="36"/>
      <c r="J182" s="36"/>
      <c r="K182" s="36"/>
      <c r="L182" s="36"/>
      <c r="M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</row>
    <row r="183" spans="5:64" x14ac:dyDescent="0.3">
      <c r="E183" s="36"/>
      <c r="F183" s="36"/>
      <c r="G183" s="36"/>
      <c r="H183" s="36"/>
      <c r="I183" s="36"/>
      <c r="J183" s="36"/>
      <c r="K183" s="36"/>
      <c r="L183" s="36"/>
      <c r="M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</row>
    <row r="184" spans="5:64" x14ac:dyDescent="0.3">
      <c r="E184" s="36"/>
      <c r="F184" s="36"/>
      <c r="G184" s="36"/>
      <c r="H184" s="36"/>
      <c r="I184" s="36"/>
      <c r="J184" s="36"/>
      <c r="K184" s="36"/>
      <c r="L184" s="36"/>
      <c r="M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</row>
    <row r="185" spans="5:64" x14ac:dyDescent="0.3">
      <c r="E185" s="36"/>
      <c r="F185" s="36"/>
      <c r="G185" s="36"/>
      <c r="H185" s="36"/>
      <c r="I185" s="36"/>
      <c r="J185" s="36"/>
      <c r="K185" s="36"/>
      <c r="L185" s="36"/>
      <c r="M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</row>
    <row r="186" spans="5:64" x14ac:dyDescent="0.3">
      <c r="E186" s="36"/>
      <c r="F186" s="36"/>
      <c r="G186" s="36"/>
      <c r="H186" s="36"/>
      <c r="I186" s="36"/>
      <c r="J186" s="36"/>
      <c r="K186" s="36"/>
      <c r="L186" s="36"/>
      <c r="M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</row>
    <row r="187" spans="5:64" x14ac:dyDescent="0.3">
      <c r="E187" s="36"/>
      <c r="F187" s="36"/>
      <c r="G187" s="36"/>
      <c r="H187" s="36"/>
      <c r="I187" s="36"/>
      <c r="J187" s="36"/>
      <c r="K187" s="36"/>
      <c r="L187" s="36"/>
      <c r="M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</row>
    <row r="188" spans="5:64" x14ac:dyDescent="0.3">
      <c r="E188" s="36"/>
      <c r="F188" s="36"/>
      <c r="G188" s="36"/>
      <c r="H188" s="36"/>
      <c r="I188" s="36"/>
      <c r="J188" s="36"/>
      <c r="K188" s="36"/>
      <c r="L188" s="36"/>
      <c r="M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</row>
    <row r="189" spans="5:64" x14ac:dyDescent="0.3">
      <c r="E189" s="36"/>
      <c r="F189" s="36"/>
      <c r="G189" s="36"/>
      <c r="H189" s="36"/>
      <c r="I189" s="36"/>
      <c r="J189" s="36"/>
      <c r="K189" s="36"/>
      <c r="L189" s="36"/>
      <c r="M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</row>
    <row r="190" spans="5:64" x14ac:dyDescent="0.3">
      <c r="E190" s="36"/>
      <c r="F190" s="36"/>
      <c r="G190" s="36"/>
      <c r="H190" s="36"/>
      <c r="I190" s="36"/>
      <c r="J190" s="36"/>
      <c r="K190" s="36"/>
      <c r="L190" s="36"/>
      <c r="M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</row>
    <row r="191" spans="5:64" x14ac:dyDescent="0.3">
      <c r="E191" s="36"/>
      <c r="F191" s="36"/>
      <c r="G191" s="36"/>
      <c r="H191" s="36"/>
      <c r="I191" s="36"/>
      <c r="J191" s="36"/>
      <c r="K191" s="36"/>
      <c r="L191" s="36"/>
      <c r="M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</row>
    <row r="192" spans="5:64" x14ac:dyDescent="0.3">
      <c r="E192" s="36"/>
      <c r="F192" s="36"/>
      <c r="G192" s="36"/>
      <c r="H192" s="36"/>
      <c r="I192" s="36"/>
      <c r="J192" s="36"/>
      <c r="K192" s="36"/>
      <c r="L192" s="36"/>
      <c r="M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</row>
    <row r="193" spans="5:64" x14ac:dyDescent="0.3">
      <c r="E193" s="36"/>
      <c r="F193" s="36"/>
      <c r="G193" s="36"/>
      <c r="H193" s="36"/>
      <c r="I193" s="36"/>
      <c r="J193" s="36"/>
      <c r="K193" s="36"/>
      <c r="L193" s="36"/>
      <c r="M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</row>
    <row r="194" spans="5:64" x14ac:dyDescent="0.3">
      <c r="E194" s="36"/>
      <c r="F194" s="36"/>
      <c r="G194" s="36"/>
      <c r="H194" s="36"/>
      <c r="I194" s="36"/>
      <c r="J194" s="36"/>
      <c r="K194" s="36"/>
      <c r="L194" s="36"/>
      <c r="M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</row>
    <row r="195" spans="5:64" x14ac:dyDescent="0.3">
      <c r="E195" s="36"/>
      <c r="F195" s="36"/>
      <c r="G195" s="36"/>
      <c r="H195" s="36"/>
      <c r="I195" s="36"/>
      <c r="J195" s="36"/>
      <c r="K195" s="36"/>
      <c r="L195" s="36"/>
      <c r="M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</row>
    <row r="196" spans="5:64" x14ac:dyDescent="0.3">
      <c r="E196" s="36"/>
      <c r="F196" s="36"/>
      <c r="G196" s="36"/>
      <c r="H196" s="36"/>
      <c r="I196" s="36"/>
      <c r="J196" s="36"/>
      <c r="K196" s="36"/>
      <c r="L196" s="36"/>
      <c r="M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</row>
    <row r="197" spans="5:64" x14ac:dyDescent="0.3">
      <c r="E197" s="36"/>
      <c r="F197" s="36"/>
      <c r="G197" s="36"/>
      <c r="H197" s="36"/>
      <c r="I197" s="36"/>
      <c r="J197" s="36"/>
      <c r="K197" s="36"/>
      <c r="L197" s="36"/>
      <c r="M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</row>
    <row r="198" spans="5:64" x14ac:dyDescent="0.3">
      <c r="E198" s="36"/>
      <c r="F198" s="36"/>
      <c r="G198" s="36"/>
      <c r="H198" s="36"/>
      <c r="I198" s="36"/>
      <c r="J198" s="36"/>
      <c r="K198" s="36"/>
      <c r="L198" s="36"/>
      <c r="M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</row>
    <row r="199" spans="5:64" x14ac:dyDescent="0.3">
      <c r="E199" s="36"/>
      <c r="F199" s="36"/>
      <c r="G199" s="36"/>
      <c r="H199" s="36"/>
      <c r="I199" s="36"/>
      <c r="J199" s="36"/>
      <c r="K199" s="36"/>
      <c r="L199" s="36"/>
      <c r="M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</row>
    <row r="200" spans="5:64" x14ac:dyDescent="0.3">
      <c r="E200" s="36"/>
      <c r="F200" s="36"/>
      <c r="G200" s="36"/>
      <c r="H200" s="36"/>
      <c r="I200" s="36"/>
      <c r="J200" s="36"/>
      <c r="K200" s="36"/>
      <c r="L200" s="36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</row>
    <row r="201" spans="5:64" x14ac:dyDescent="0.3">
      <c r="E201" s="36"/>
      <c r="F201" s="36"/>
      <c r="G201" s="36"/>
      <c r="H201" s="36"/>
      <c r="I201" s="36"/>
      <c r="J201" s="36"/>
      <c r="K201" s="36"/>
      <c r="L201" s="36"/>
      <c r="M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</row>
    <row r="202" spans="5:64" x14ac:dyDescent="0.3">
      <c r="E202" s="36"/>
      <c r="F202" s="36"/>
      <c r="G202" s="36"/>
      <c r="H202" s="36"/>
      <c r="I202" s="36"/>
      <c r="J202" s="36"/>
      <c r="K202" s="36"/>
      <c r="L202" s="36"/>
      <c r="M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</row>
    <row r="203" spans="5:64" x14ac:dyDescent="0.3">
      <c r="E203" s="36"/>
      <c r="F203" s="36"/>
      <c r="G203" s="36"/>
      <c r="H203" s="36"/>
      <c r="I203" s="36"/>
      <c r="J203" s="36"/>
      <c r="K203" s="36"/>
      <c r="L203" s="36"/>
      <c r="M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</row>
    <row r="204" spans="5:64" x14ac:dyDescent="0.3">
      <c r="E204" s="36"/>
      <c r="F204" s="36"/>
      <c r="G204" s="36"/>
      <c r="H204" s="36"/>
      <c r="I204" s="36"/>
      <c r="J204" s="36"/>
      <c r="K204" s="36"/>
      <c r="L204" s="36"/>
      <c r="M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</row>
    <row r="205" spans="5:64" x14ac:dyDescent="0.3">
      <c r="E205" s="36"/>
      <c r="F205" s="36"/>
      <c r="G205" s="36"/>
      <c r="H205" s="36"/>
      <c r="I205" s="36"/>
      <c r="J205" s="36"/>
      <c r="K205" s="36"/>
      <c r="L205" s="36"/>
      <c r="M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</row>
    <row r="206" spans="5:64" x14ac:dyDescent="0.3">
      <c r="E206" s="36"/>
      <c r="F206" s="36"/>
      <c r="G206" s="36"/>
      <c r="H206" s="36"/>
      <c r="I206" s="36"/>
      <c r="J206" s="36"/>
      <c r="K206" s="36"/>
      <c r="L206" s="36"/>
      <c r="M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</row>
    <row r="207" spans="5:64" x14ac:dyDescent="0.3">
      <c r="E207" s="36"/>
      <c r="F207" s="36"/>
      <c r="G207" s="36"/>
      <c r="H207" s="36"/>
      <c r="I207" s="36"/>
      <c r="J207" s="36"/>
      <c r="K207" s="36"/>
      <c r="L207" s="36"/>
      <c r="M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</row>
    <row r="208" spans="5:64" x14ac:dyDescent="0.3">
      <c r="E208" s="36"/>
      <c r="F208" s="36"/>
      <c r="G208" s="36"/>
      <c r="H208" s="36"/>
      <c r="I208" s="36"/>
      <c r="J208" s="36"/>
      <c r="K208" s="36"/>
      <c r="L208" s="36"/>
      <c r="M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</row>
    <row r="209" spans="5:64" x14ac:dyDescent="0.3">
      <c r="E209" s="36"/>
      <c r="F209" s="36"/>
      <c r="G209" s="36"/>
      <c r="H209" s="36"/>
      <c r="I209" s="36"/>
      <c r="J209" s="36"/>
      <c r="K209" s="36"/>
      <c r="L209" s="36"/>
      <c r="M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</row>
    <row r="210" spans="5:64" x14ac:dyDescent="0.3">
      <c r="E210" s="36"/>
      <c r="F210" s="36"/>
      <c r="G210" s="36"/>
      <c r="H210" s="36"/>
      <c r="I210" s="36"/>
      <c r="J210" s="36"/>
      <c r="K210" s="36"/>
      <c r="L210" s="36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</row>
    <row r="211" spans="5:64" x14ac:dyDescent="0.3">
      <c r="E211" s="36"/>
      <c r="F211" s="36"/>
      <c r="G211" s="36"/>
      <c r="H211" s="36"/>
      <c r="I211" s="36"/>
      <c r="J211" s="36"/>
      <c r="K211" s="36"/>
      <c r="L211" s="36"/>
      <c r="M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</row>
    <row r="212" spans="5:64" x14ac:dyDescent="0.3">
      <c r="E212" s="36"/>
      <c r="F212" s="36"/>
      <c r="G212" s="36"/>
      <c r="H212" s="36"/>
      <c r="I212" s="36"/>
      <c r="J212" s="36"/>
      <c r="K212" s="36"/>
      <c r="L212" s="36"/>
      <c r="M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</row>
    <row r="213" spans="5:64" x14ac:dyDescent="0.3">
      <c r="E213" s="36"/>
      <c r="F213" s="36"/>
      <c r="G213" s="36"/>
      <c r="H213" s="36"/>
      <c r="I213" s="36"/>
      <c r="J213" s="36"/>
      <c r="K213" s="36"/>
      <c r="L213" s="36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</row>
    <row r="214" spans="5:64" x14ac:dyDescent="0.3">
      <c r="E214" s="36"/>
      <c r="F214" s="36"/>
      <c r="G214" s="36"/>
      <c r="H214" s="36"/>
      <c r="I214" s="36"/>
      <c r="J214" s="36"/>
      <c r="K214" s="36"/>
      <c r="L214" s="36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</row>
    <row r="215" spans="5:64" x14ac:dyDescent="0.3">
      <c r="E215" s="36"/>
      <c r="F215" s="36"/>
      <c r="G215" s="36"/>
      <c r="H215" s="36"/>
      <c r="I215" s="36"/>
      <c r="J215" s="36"/>
      <c r="K215" s="36"/>
      <c r="L215" s="36"/>
      <c r="M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</row>
    <row r="216" spans="5:64" x14ac:dyDescent="0.3">
      <c r="E216" s="36"/>
      <c r="F216" s="36"/>
      <c r="G216" s="36"/>
      <c r="H216" s="36"/>
      <c r="I216" s="36"/>
      <c r="J216" s="36"/>
      <c r="K216" s="36"/>
      <c r="L216" s="36"/>
      <c r="M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</row>
    <row r="217" spans="5:64" x14ac:dyDescent="0.3">
      <c r="E217" s="36"/>
      <c r="F217" s="36"/>
      <c r="G217" s="36"/>
      <c r="H217" s="36"/>
      <c r="I217" s="36"/>
      <c r="J217" s="36"/>
      <c r="K217" s="36"/>
      <c r="L217" s="36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</row>
    <row r="218" spans="5:64" x14ac:dyDescent="0.3">
      <c r="E218" s="36"/>
      <c r="F218" s="36"/>
      <c r="G218" s="36"/>
      <c r="H218" s="36"/>
      <c r="I218" s="36"/>
      <c r="J218" s="36"/>
      <c r="K218" s="36"/>
      <c r="L218" s="36"/>
      <c r="M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</row>
    <row r="219" spans="5:64" x14ac:dyDescent="0.3">
      <c r="E219" s="36"/>
      <c r="F219" s="36"/>
      <c r="G219" s="36"/>
      <c r="H219" s="36"/>
      <c r="I219" s="36"/>
      <c r="J219" s="36"/>
      <c r="K219" s="36"/>
      <c r="L219" s="36"/>
      <c r="M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</row>
    <row r="220" spans="5:64" x14ac:dyDescent="0.3">
      <c r="E220" s="36"/>
      <c r="F220" s="36"/>
      <c r="G220" s="36"/>
      <c r="H220" s="36"/>
      <c r="I220" s="36"/>
      <c r="J220" s="36"/>
      <c r="K220" s="36"/>
      <c r="L220" s="36"/>
      <c r="M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</row>
    <row r="221" spans="5:64" x14ac:dyDescent="0.3">
      <c r="E221" s="36"/>
      <c r="F221" s="36"/>
      <c r="G221" s="36"/>
      <c r="H221" s="36"/>
      <c r="I221" s="36"/>
      <c r="J221" s="36"/>
      <c r="K221" s="36"/>
      <c r="L221" s="36"/>
      <c r="M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</row>
    <row r="222" spans="5:64" x14ac:dyDescent="0.3">
      <c r="E222" s="36"/>
      <c r="F222" s="36"/>
      <c r="G222" s="36"/>
      <c r="H222" s="36"/>
      <c r="I222" s="36"/>
      <c r="J222" s="36"/>
      <c r="K222" s="36"/>
      <c r="L222" s="36"/>
      <c r="M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</row>
    <row r="223" spans="5:64" x14ac:dyDescent="0.3">
      <c r="E223" s="36"/>
      <c r="F223" s="36"/>
      <c r="G223" s="36"/>
      <c r="H223" s="36"/>
      <c r="I223" s="36"/>
      <c r="J223" s="36"/>
      <c r="K223" s="36"/>
      <c r="L223" s="36"/>
      <c r="M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</row>
    <row r="224" spans="5:64" x14ac:dyDescent="0.3">
      <c r="E224" s="36"/>
      <c r="F224" s="36"/>
      <c r="G224" s="36"/>
      <c r="H224" s="36"/>
      <c r="I224" s="36"/>
      <c r="J224" s="36"/>
      <c r="K224" s="36"/>
      <c r="L224" s="36"/>
      <c r="M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5:64" x14ac:dyDescent="0.3">
      <c r="E225" s="36"/>
      <c r="F225" s="36"/>
      <c r="G225" s="36"/>
      <c r="H225" s="36"/>
      <c r="I225" s="36"/>
      <c r="J225" s="36"/>
      <c r="K225" s="36"/>
      <c r="L225" s="36"/>
      <c r="M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</row>
    <row r="226" spans="5:64" x14ac:dyDescent="0.3">
      <c r="E226" s="36"/>
      <c r="F226" s="36"/>
      <c r="G226" s="36"/>
      <c r="H226" s="36"/>
      <c r="I226" s="36"/>
      <c r="J226" s="36"/>
      <c r="K226" s="36"/>
      <c r="L226" s="36"/>
      <c r="M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</row>
    <row r="227" spans="5:64" x14ac:dyDescent="0.3">
      <c r="E227" s="36"/>
      <c r="F227" s="36"/>
      <c r="G227" s="36"/>
      <c r="H227" s="36"/>
      <c r="I227" s="36"/>
      <c r="J227" s="36"/>
      <c r="K227" s="36"/>
      <c r="L227" s="36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</row>
    <row r="228" spans="5:64" x14ac:dyDescent="0.3">
      <c r="E228" s="36"/>
      <c r="F228" s="36"/>
      <c r="G228" s="36"/>
      <c r="H228" s="36"/>
      <c r="I228" s="36"/>
      <c r="J228" s="36"/>
      <c r="K228" s="36"/>
      <c r="L228" s="36"/>
      <c r="M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</row>
    <row r="229" spans="5:64" x14ac:dyDescent="0.3">
      <c r="E229" s="36"/>
      <c r="F229" s="36"/>
      <c r="G229" s="36"/>
      <c r="H229" s="36"/>
      <c r="I229" s="36"/>
      <c r="J229" s="36"/>
      <c r="K229" s="36"/>
      <c r="L229" s="36"/>
      <c r="M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5:64" x14ac:dyDescent="0.3">
      <c r="E230" s="36"/>
      <c r="F230" s="36"/>
      <c r="G230" s="36"/>
      <c r="H230" s="36"/>
      <c r="I230" s="36"/>
      <c r="J230" s="36"/>
      <c r="K230" s="36"/>
      <c r="L230" s="36"/>
      <c r="M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</row>
    <row r="231" spans="5:64" x14ac:dyDescent="0.3">
      <c r="E231" s="36"/>
      <c r="F231" s="36"/>
      <c r="G231" s="36"/>
      <c r="H231" s="36"/>
      <c r="I231" s="36"/>
      <c r="J231" s="36"/>
      <c r="K231" s="36"/>
      <c r="L231" s="36"/>
      <c r="M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5:64" x14ac:dyDescent="0.3">
      <c r="E232" s="36"/>
      <c r="F232" s="36"/>
      <c r="G232" s="36"/>
      <c r="H232" s="36"/>
      <c r="I232" s="36"/>
      <c r="J232" s="36"/>
      <c r="K232" s="36"/>
      <c r="L232" s="36"/>
      <c r="M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</row>
    <row r="233" spans="5:64" x14ac:dyDescent="0.3">
      <c r="E233" s="36"/>
      <c r="F233" s="36"/>
      <c r="G233" s="36"/>
      <c r="H233" s="36"/>
      <c r="I233" s="36"/>
      <c r="J233" s="36"/>
      <c r="K233" s="36"/>
      <c r="L233" s="36"/>
      <c r="M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5:64" x14ac:dyDescent="0.3">
      <c r="E234" s="36"/>
      <c r="F234" s="36"/>
      <c r="G234" s="36"/>
      <c r="H234" s="36"/>
      <c r="I234" s="36"/>
      <c r="J234" s="36"/>
      <c r="K234" s="36"/>
      <c r="L234" s="36"/>
      <c r="M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</row>
    <row r="235" spans="5:64" x14ac:dyDescent="0.3">
      <c r="E235" s="36"/>
      <c r="F235" s="36"/>
      <c r="G235" s="36"/>
      <c r="H235" s="36"/>
      <c r="I235" s="36"/>
      <c r="J235" s="36"/>
      <c r="K235" s="36"/>
      <c r="L235" s="36"/>
      <c r="M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</row>
    <row r="236" spans="5:64" x14ac:dyDescent="0.3">
      <c r="E236" s="36"/>
      <c r="F236" s="36"/>
      <c r="G236" s="36"/>
      <c r="H236" s="36"/>
      <c r="I236" s="36"/>
      <c r="J236" s="36"/>
      <c r="K236" s="36"/>
      <c r="L236" s="36"/>
      <c r="M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5:64" x14ac:dyDescent="0.3">
      <c r="E237" s="36"/>
      <c r="F237" s="36"/>
      <c r="G237" s="36"/>
      <c r="H237" s="36"/>
      <c r="I237" s="36"/>
      <c r="J237" s="36"/>
      <c r="K237" s="36"/>
      <c r="L237" s="36"/>
      <c r="M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</row>
    <row r="238" spans="5:64" x14ac:dyDescent="0.3">
      <c r="E238" s="36"/>
      <c r="F238" s="36"/>
      <c r="G238" s="36"/>
      <c r="H238" s="36"/>
      <c r="I238" s="36"/>
      <c r="J238" s="36"/>
      <c r="K238" s="36"/>
      <c r="L238" s="36"/>
      <c r="M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5:64" x14ac:dyDescent="0.3">
      <c r="E239" s="36"/>
      <c r="F239" s="36"/>
      <c r="G239" s="36"/>
      <c r="H239" s="36"/>
      <c r="I239" s="36"/>
      <c r="J239" s="36"/>
      <c r="K239" s="36"/>
      <c r="L239" s="36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</row>
    <row r="240" spans="5:64" x14ac:dyDescent="0.3">
      <c r="E240" s="36"/>
      <c r="F240" s="36"/>
      <c r="G240" s="36"/>
      <c r="H240" s="36"/>
      <c r="I240" s="36"/>
      <c r="J240" s="36"/>
      <c r="K240" s="36"/>
      <c r="L240" s="36"/>
      <c r="M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</row>
    <row r="241" spans="5:64" x14ac:dyDescent="0.3">
      <c r="E241" s="36"/>
      <c r="F241" s="36"/>
      <c r="G241" s="36"/>
      <c r="H241" s="36"/>
      <c r="I241" s="36"/>
      <c r="J241" s="36"/>
      <c r="K241" s="36"/>
      <c r="L241" s="36"/>
      <c r="M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5:64" x14ac:dyDescent="0.3">
      <c r="E242" s="36"/>
      <c r="F242" s="36"/>
      <c r="G242" s="36"/>
      <c r="H242" s="36"/>
      <c r="I242" s="36"/>
      <c r="J242" s="36"/>
      <c r="K242" s="36"/>
      <c r="L242" s="36"/>
      <c r="M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</row>
    <row r="243" spans="5:64" x14ac:dyDescent="0.3">
      <c r="E243" s="36"/>
      <c r="F243" s="36"/>
      <c r="G243" s="36"/>
      <c r="H243" s="36"/>
      <c r="I243" s="36"/>
      <c r="J243" s="36"/>
      <c r="K243" s="36"/>
      <c r="L243" s="36"/>
      <c r="M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</row>
    <row r="244" spans="5:64" x14ac:dyDescent="0.3">
      <c r="E244" s="36"/>
      <c r="F244" s="36"/>
      <c r="G244" s="36"/>
      <c r="H244" s="36"/>
      <c r="I244" s="36"/>
      <c r="J244" s="36"/>
      <c r="K244" s="36"/>
      <c r="L244" s="36"/>
      <c r="M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</row>
    <row r="245" spans="5:64" x14ac:dyDescent="0.3">
      <c r="E245" s="36"/>
      <c r="F245" s="36"/>
      <c r="G245" s="36"/>
      <c r="H245" s="36"/>
      <c r="I245" s="36"/>
      <c r="J245" s="36"/>
      <c r="K245" s="36"/>
      <c r="L245" s="36"/>
      <c r="M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</row>
    <row r="246" spans="5:64" x14ac:dyDescent="0.3">
      <c r="E246" s="36"/>
      <c r="F246" s="36"/>
      <c r="G246" s="36"/>
      <c r="H246" s="36"/>
      <c r="I246" s="36"/>
      <c r="J246" s="36"/>
      <c r="K246" s="36"/>
      <c r="L246" s="36"/>
      <c r="M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</row>
    <row r="247" spans="5:64" x14ac:dyDescent="0.3">
      <c r="E247" s="36"/>
      <c r="F247" s="36"/>
      <c r="G247" s="36"/>
      <c r="H247" s="36"/>
      <c r="I247" s="36"/>
      <c r="J247" s="36"/>
      <c r="K247" s="36"/>
      <c r="L247" s="36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</row>
    <row r="248" spans="5:64" x14ac:dyDescent="0.3">
      <c r="E248" s="36"/>
      <c r="F248" s="36"/>
      <c r="G248" s="36"/>
      <c r="H248" s="36"/>
      <c r="I248" s="36"/>
      <c r="J248" s="36"/>
      <c r="K248" s="36"/>
      <c r="L248" s="36"/>
      <c r="M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</row>
    <row r="249" spans="5:64" x14ac:dyDescent="0.3">
      <c r="E249" s="36"/>
      <c r="F249" s="36"/>
      <c r="G249" s="36"/>
      <c r="H249" s="36"/>
      <c r="I249" s="36"/>
      <c r="J249" s="36"/>
      <c r="K249" s="36"/>
      <c r="L249" s="36"/>
      <c r="M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</row>
    <row r="250" spans="5:64" x14ac:dyDescent="0.3">
      <c r="E250" s="36"/>
      <c r="F250" s="36"/>
      <c r="G250" s="36"/>
      <c r="H250" s="36"/>
      <c r="I250" s="36"/>
      <c r="J250" s="36"/>
      <c r="K250" s="36"/>
      <c r="L250" s="36"/>
      <c r="M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</row>
  </sheetData>
  <mergeCells count="25">
    <mergeCell ref="R26:T26"/>
    <mergeCell ref="B1:Y1"/>
    <mergeCell ref="C2:H2"/>
    <mergeCell ref="B3:C3"/>
    <mergeCell ref="C5:H5"/>
    <mergeCell ref="B24:C24"/>
    <mergeCell ref="C25:M25"/>
    <mergeCell ref="O25:W25"/>
    <mergeCell ref="C26:D26"/>
    <mergeCell ref="E26:G26"/>
    <mergeCell ref="H26:J26"/>
    <mergeCell ref="K26:M26"/>
    <mergeCell ref="O26:Q26"/>
    <mergeCell ref="X45:Y45"/>
    <mergeCell ref="U26:W26"/>
    <mergeCell ref="X27:Y27"/>
    <mergeCell ref="X30:Y30"/>
    <mergeCell ref="X31:Y31"/>
    <mergeCell ref="X32:Y32"/>
    <mergeCell ref="X35:Y35"/>
    <mergeCell ref="X36:Y36"/>
    <mergeCell ref="X37:Y37"/>
    <mergeCell ref="X41:Y41"/>
    <mergeCell ref="X42:Y42"/>
    <mergeCell ref="X43:Y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4</vt:i4>
      </vt:variant>
    </vt:vector>
  </HeadingPairs>
  <TitlesOfParts>
    <vt:vector size="39" baseType="lpstr">
      <vt:lpstr>Summary Gender 2022</vt:lpstr>
      <vt:lpstr>Amni</vt:lpstr>
      <vt:lpstr>Aradel</vt:lpstr>
      <vt:lpstr>Belema</vt:lpstr>
      <vt:lpstr>Brittania U</vt:lpstr>
      <vt:lpstr>Chorus</vt:lpstr>
      <vt:lpstr>Elcrest</vt:lpstr>
      <vt:lpstr>Energia</vt:lpstr>
      <vt:lpstr>Equinor</vt:lpstr>
      <vt:lpstr>Esso</vt:lpstr>
      <vt:lpstr>Excel</vt:lpstr>
      <vt:lpstr>Famfa</vt:lpstr>
      <vt:lpstr>First E&amp;P</vt:lpstr>
      <vt:lpstr>FHN</vt:lpstr>
      <vt:lpstr>Frontier Oil</vt:lpstr>
      <vt:lpstr>Mid-Western</vt:lpstr>
      <vt:lpstr>MPN</vt:lpstr>
      <vt:lpstr>NAOC</vt:lpstr>
      <vt:lpstr>ND Western</vt:lpstr>
      <vt:lpstr>Newcross E&amp;P</vt:lpstr>
      <vt:lpstr>Oriental</vt:lpstr>
      <vt:lpstr>Pillar</vt:lpstr>
      <vt:lpstr>Platform</vt:lpstr>
      <vt:lpstr>Prime 127</vt:lpstr>
      <vt:lpstr>Prime 130</vt:lpstr>
      <vt:lpstr>SNEPCO</vt:lpstr>
      <vt:lpstr>SPDC</vt:lpstr>
      <vt:lpstr>Shoreline</vt:lpstr>
      <vt:lpstr>SINOPEC</vt:lpstr>
      <vt:lpstr>South Atantic</vt:lpstr>
      <vt:lpstr>SGORL</vt:lpstr>
      <vt:lpstr>SEEPCO</vt:lpstr>
      <vt:lpstr>Universal</vt:lpstr>
      <vt:lpstr>Yinka</vt:lpstr>
      <vt:lpstr>NEPL</vt:lpstr>
      <vt:lpstr>'Summary Gender 2022'!_ftnref1</vt:lpstr>
      <vt:lpstr>'Summary Gender 2022'!_ftnref2</vt:lpstr>
      <vt:lpstr>NEPL!Print_Area</vt:lpstr>
      <vt:lpstr>NEPL!Print_Titles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2024-08-27T10:34:26Z</dcterms:created>
  <dcterms:modified xsi:type="dcterms:W3CDTF">2024-09-11T09:28:37Z</dcterms:modified>
</cp:coreProperties>
</file>